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Clani PU" sheetId="1" r:id="rId1"/>
    <sheet name="Clani PI" sheetId="2" r:id="rId2"/>
    <sheet name="Clanice PU" sheetId="3" r:id="rId3"/>
    <sheet name="Clanice PI" sheetId="4" r:id="rId4"/>
    <sheet name="Mladinci PU" sheetId="5" r:id="rId5"/>
    <sheet name="Mladinci PI" sheetId="6" r:id="rId6"/>
    <sheet name="Mladinke PU" sheetId="7" r:id="rId7"/>
    <sheet name="Mladinke PI" sheetId="8" r:id="rId8"/>
    <sheet name="Udelezba" sheetId="9" r:id="rId9"/>
    <sheet name="Odlicja" sheetId="10" r:id="rId10"/>
    <sheet name="List3" sheetId="11" r:id="rId11"/>
  </sheets>
  <definedNames/>
  <calcPr fullCalcOnLoad="1"/>
</workbook>
</file>

<file path=xl/sharedStrings.xml><?xml version="1.0" encoding="utf-8"?>
<sst xmlns="http://schemas.openxmlformats.org/spreadsheetml/2006/main" count="1191" uniqueCount="527">
  <si>
    <t>ORAŽEM VRŠIČRenata</t>
  </si>
  <si>
    <t>Grosuplje</t>
  </si>
  <si>
    <t>STOLNIK Zdenka</t>
  </si>
  <si>
    <t>Olimpija</t>
  </si>
  <si>
    <t>PUFIČ Klavdija</t>
  </si>
  <si>
    <t>Impol</t>
  </si>
  <si>
    <t>PÖRŠ Vesna</t>
  </si>
  <si>
    <t>A.Hohkraut</t>
  </si>
  <si>
    <t>BOMBAČ Bojana</t>
  </si>
  <si>
    <t>Kamnik</t>
  </si>
  <si>
    <t>DADIČ Katja</t>
  </si>
  <si>
    <t>Slovenske Konjice</t>
  </si>
  <si>
    <t>URANKAR Tadeja</t>
  </si>
  <si>
    <t>Mrož Velenje</t>
  </si>
  <si>
    <t>VENGUST Maja</t>
  </si>
  <si>
    <t>Dušan Poženel</t>
  </si>
  <si>
    <t>BITENC Polona</t>
  </si>
  <si>
    <t xml:space="preserve">Juteks Žalec </t>
  </si>
  <si>
    <t>DULAR Maja</t>
  </si>
  <si>
    <t>HRIBERSKI Smilja</t>
  </si>
  <si>
    <t>GOLOB Andreja</t>
  </si>
  <si>
    <t>IX.korpus Piran</t>
  </si>
  <si>
    <t>DRAŠKOVIČ Vesna</t>
  </si>
  <si>
    <t>RUDOLF Benjamina</t>
  </si>
  <si>
    <t>Vrhnika</t>
  </si>
  <si>
    <t>GORJUP Andreja</t>
  </si>
  <si>
    <t>Trzin</t>
  </si>
  <si>
    <t>HALILOVIČJasmina</t>
  </si>
  <si>
    <t>Rudnik Hrastnik</t>
  </si>
  <si>
    <t>KMETIČ Valentina</t>
  </si>
  <si>
    <t>Tabor Ježica</t>
  </si>
  <si>
    <t>ŠINKO Irena</t>
  </si>
  <si>
    <t>BOŽAC Anja</t>
  </si>
  <si>
    <t>Vremščica</t>
  </si>
  <si>
    <t>LAPAJNE Karmen</t>
  </si>
  <si>
    <t>DEBEVEC Rajmond</t>
  </si>
  <si>
    <t>HREŠČAK Izidor</t>
  </si>
  <si>
    <t>MOIČEVIČ Željko</t>
  </si>
  <si>
    <t>MARKOJA Robi</t>
  </si>
  <si>
    <t>Š.K.Turnišče</t>
  </si>
  <si>
    <t>ROBNIK Rajko</t>
  </si>
  <si>
    <t>Mesto Ljutomer</t>
  </si>
  <si>
    <t>RAVNIKAR Viljem</t>
  </si>
  <si>
    <t>VIDMAR Alain</t>
  </si>
  <si>
    <t>ŽIŽEK Andrej</t>
  </si>
  <si>
    <t>ZIŠKO Dušan</t>
  </si>
  <si>
    <t>KANDARE Damijan</t>
  </si>
  <si>
    <t>Cerknica</t>
  </si>
  <si>
    <t>KOVAČIČ Uroš</t>
  </si>
  <si>
    <t>Kočevje</t>
  </si>
  <si>
    <t>STRAKUŠEK Martin</t>
  </si>
  <si>
    <t>A. Hohkraut</t>
  </si>
  <si>
    <t>KOCBEK Gorazd</t>
  </si>
  <si>
    <t>Janko Jurkovič</t>
  </si>
  <si>
    <t>MAUČEC Uroš</t>
  </si>
  <si>
    <t>ŠKERL Marko</t>
  </si>
  <si>
    <t>Partizan Zalog</t>
  </si>
  <si>
    <t>FABJAN Boštjan</t>
  </si>
  <si>
    <t>Telekom</t>
  </si>
  <si>
    <t>JODL Benjamin</t>
  </si>
  <si>
    <t>FTIČAR Samo</t>
  </si>
  <si>
    <t>Črenšovci</t>
  </si>
  <si>
    <t>ŽNIDARŠIČ Sebatijan</t>
  </si>
  <si>
    <t>DOVČ Andraž</t>
  </si>
  <si>
    <t>NOVAK Anton</t>
  </si>
  <si>
    <t>TSO Ormož</t>
  </si>
  <si>
    <t>JAVORIČ Uroš</t>
  </si>
  <si>
    <t>BURJA Damjan</t>
  </si>
  <si>
    <t>PAJIČ Valter</t>
  </si>
  <si>
    <t>STRAKUŠEK Oto</t>
  </si>
  <si>
    <t>KASTELIC Marko</t>
  </si>
  <si>
    <t>BOH Gregor</t>
  </si>
  <si>
    <t>ŽLAK Boštjan</t>
  </si>
  <si>
    <t>Portorož</t>
  </si>
  <si>
    <t>UGOVŠEK Jure</t>
  </si>
  <si>
    <t>PERTOCI Drago</t>
  </si>
  <si>
    <t>PAJER Sašo</t>
  </si>
  <si>
    <t>CAR Franc</t>
  </si>
  <si>
    <t>Jezero Dobrovnik</t>
  </si>
  <si>
    <t>SODJA Jure</t>
  </si>
  <si>
    <t>LAMPREHT Bojan</t>
  </si>
  <si>
    <t>VOGRINC Uroš</t>
  </si>
  <si>
    <t>Juteks Žalec</t>
  </si>
  <si>
    <t>HORVAT Tadej</t>
  </si>
  <si>
    <t>SOBOČAN Tomi</t>
  </si>
  <si>
    <t>ČEŠNJEVAR Uroš</t>
  </si>
  <si>
    <t>KOLOŠA Franc</t>
  </si>
  <si>
    <t>POLAJŽAR Rok</t>
  </si>
  <si>
    <t>Liboje</t>
  </si>
  <si>
    <t>KOVALJEV Borut</t>
  </si>
  <si>
    <t>ARTAČ Gorazd</t>
  </si>
  <si>
    <t>BUKOVEC Branko</t>
  </si>
  <si>
    <t>TRAVNIK Tomaž</t>
  </si>
  <si>
    <t>Predoslje</t>
  </si>
  <si>
    <t>HERGULA Boris</t>
  </si>
  <si>
    <t>ZELKO Leon</t>
  </si>
  <si>
    <t>BABIČ Bojan</t>
  </si>
  <si>
    <t>MATJAŽIČ Nejc</t>
  </si>
  <si>
    <t>ŠUMAK Rok</t>
  </si>
  <si>
    <t>Kovinar Ormož</t>
  </si>
  <si>
    <t>REPIČ Marjan</t>
  </si>
  <si>
    <t>GRANDIČ Dejan</t>
  </si>
  <si>
    <t>STANIČ Andrej</t>
  </si>
  <si>
    <t>ŽIVKOVIČ Marko</t>
  </si>
  <si>
    <t>DELLA TORRE Dejan</t>
  </si>
  <si>
    <t>Repentabor</t>
  </si>
  <si>
    <t>MAUČEC Gregor</t>
  </si>
  <si>
    <t>MAHNE Uroš</t>
  </si>
  <si>
    <t>Postojna</t>
  </si>
  <si>
    <t>REMIČ Jože</t>
  </si>
  <si>
    <t>Škofja Loka</t>
  </si>
  <si>
    <t>ADLEŠIČ Jernej</t>
  </si>
  <si>
    <t>KERČMAR Tomaž</t>
  </si>
  <si>
    <t>JERAM Jože</t>
  </si>
  <si>
    <t>Celje</t>
  </si>
  <si>
    <t>GJERKEŠ Aleš</t>
  </si>
  <si>
    <t>ADAM Samo</t>
  </si>
  <si>
    <t>HABJAN Božo</t>
  </si>
  <si>
    <t>ORAŽEM Matjaž</t>
  </si>
  <si>
    <t>KUMP Borut</t>
  </si>
  <si>
    <t>MEDVED Tadej</t>
  </si>
  <si>
    <t>KOVIČ Gregor</t>
  </si>
  <si>
    <t>KALIN Marjan</t>
  </si>
  <si>
    <t>Radgona Arcont</t>
  </si>
  <si>
    <t>FRELIH Žiga</t>
  </si>
  <si>
    <t>Izolacije Kepic Kranj</t>
  </si>
  <si>
    <t>ZAVRŠNIK Miha</t>
  </si>
  <si>
    <t>Kopačevina Škofja Loka</t>
  </si>
  <si>
    <t>BOŽIČ Andrej</t>
  </si>
  <si>
    <t>Izola</t>
  </si>
  <si>
    <t>MIHELAK Simon</t>
  </si>
  <si>
    <t>GORENC Slavko</t>
  </si>
  <si>
    <t>MAKARI Igor</t>
  </si>
  <si>
    <t>UGRIN David</t>
  </si>
  <si>
    <t>Ankaran</t>
  </si>
  <si>
    <t>STRNIŠA Janez</t>
  </si>
  <si>
    <t>DOLENC Janez</t>
  </si>
  <si>
    <t>MLAKAR Gregor</t>
  </si>
  <si>
    <t>ZAJC Uroš</t>
  </si>
  <si>
    <t>DERSTVENŠEK Matej</t>
  </si>
  <si>
    <t>KARLOVČEC Marko</t>
  </si>
  <si>
    <t>VALENTINČIČ Henrik</t>
  </si>
  <si>
    <t>Salonit Anhovo</t>
  </si>
  <si>
    <t>LISEC Sebastjan</t>
  </si>
  <si>
    <t>UMNIK Jani</t>
  </si>
  <si>
    <t>BALTIČ Elvir</t>
  </si>
  <si>
    <t>PEVEC Teodor</t>
  </si>
  <si>
    <t>Ptuj</t>
  </si>
  <si>
    <t>HOZJAN Marko</t>
  </si>
  <si>
    <t>KRIZANIČ Toni</t>
  </si>
  <si>
    <t>HABJANČIČ Matjaž</t>
  </si>
  <si>
    <t>HORVAT Andrej</t>
  </si>
  <si>
    <t>BOŽNAR Grega</t>
  </si>
  <si>
    <t>JANČAR Marko</t>
  </si>
  <si>
    <t>HORVAT Edo</t>
  </si>
  <si>
    <t>KRŽIŠNIK Rok</t>
  </si>
  <si>
    <t>DOVČ Žiga</t>
  </si>
  <si>
    <t>PLOT Boštjan</t>
  </si>
  <si>
    <t>Ekipno</t>
  </si>
  <si>
    <t>(291)</t>
  </si>
  <si>
    <t>(288)</t>
  </si>
  <si>
    <t>Koloman Flisar Tišina</t>
  </si>
  <si>
    <t>(283)</t>
  </si>
  <si>
    <t>(277)</t>
  </si>
  <si>
    <t>BLAŽKE Robi</t>
  </si>
  <si>
    <t>AVBERŠEK Luka</t>
  </si>
  <si>
    <t>POJE Andraž</t>
  </si>
  <si>
    <t>BARIČ Matic</t>
  </si>
  <si>
    <t>ŽIŽMOND Mitja</t>
  </si>
  <si>
    <t>Preddvor</t>
  </si>
  <si>
    <t>BOLKA Aleš</t>
  </si>
  <si>
    <t>MAVROVIČ Jernej</t>
  </si>
  <si>
    <t>DAMJAN Aleksander</t>
  </si>
  <si>
    <t>ČOPREŽ Tomaž</t>
  </si>
  <si>
    <t>BERTALAN Kristjan</t>
  </si>
  <si>
    <t>Varstroj Lendava</t>
  </si>
  <si>
    <t>ZELKO Samo</t>
  </si>
  <si>
    <t>PODLESNIK Dejan</t>
  </si>
  <si>
    <t>ŽIŽEK Jernej</t>
  </si>
  <si>
    <t>UDOVIČ Gorazd</t>
  </si>
  <si>
    <t>KMETEC Gregor</t>
  </si>
  <si>
    <t>Kidričevo</t>
  </si>
  <si>
    <t>ŠEŠKO Peter</t>
  </si>
  <si>
    <t>IX.Korpus Piran</t>
  </si>
  <si>
    <t>SKONČNIK David</t>
  </si>
  <si>
    <t>UGOVŠEK Grega</t>
  </si>
  <si>
    <t>VUČKO Tadej</t>
  </si>
  <si>
    <t>KOSTANJŠEK Matjaž</t>
  </si>
  <si>
    <t>VODOVNIK Jan</t>
  </si>
  <si>
    <t>TEKAVČIČ Andraž</t>
  </si>
  <si>
    <t>MURKO Rok</t>
  </si>
  <si>
    <t>MARINKO Primož</t>
  </si>
  <si>
    <t>ŽUGČIČ Klemen</t>
  </si>
  <si>
    <t>PODGORŠEK Tomaž</t>
  </si>
  <si>
    <t>TRAVNIK Primož</t>
  </si>
  <si>
    <t>MELANŠEK Matic</t>
  </si>
  <si>
    <t>GLUŠAC David</t>
  </si>
  <si>
    <t>HOZJAN Borut</t>
  </si>
  <si>
    <t>MAJSTOROVIČ Jelica</t>
  </si>
  <si>
    <t>Leskovec</t>
  </si>
  <si>
    <t>SMODIŠ Petra</t>
  </si>
  <si>
    <t>LEKŠE Katja</t>
  </si>
  <si>
    <t>Radovljica</t>
  </si>
  <si>
    <t>REPIČ Kaja</t>
  </si>
  <si>
    <t>MITRIČ Snežana</t>
  </si>
  <si>
    <t>VEBER Tanja</t>
  </si>
  <si>
    <t>Elektro Maribor</t>
  </si>
  <si>
    <t>GARAFOLJ Katarina</t>
  </si>
  <si>
    <t>MAJAL Mateja</t>
  </si>
  <si>
    <t>KUTNAR Petra</t>
  </si>
  <si>
    <t>ZUPAN Špela</t>
  </si>
  <si>
    <t>TaborJežica</t>
  </si>
  <si>
    <t>PRODANOVIČ Karmen</t>
  </si>
  <si>
    <t>REJA Katja</t>
  </si>
  <si>
    <t>HORVAT Katja</t>
  </si>
  <si>
    <t>ŽERDIN Laura</t>
  </si>
  <si>
    <t>DJOKIČ Tanja</t>
  </si>
  <si>
    <t>HRASTOVEC Andreja</t>
  </si>
  <si>
    <t>JANŽA Nina</t>
  </si>
  <si>
    <t>I</t>
  </si>
  <si>
    <t>II</t>
  </si>
  <si>
    <t>III</t>
  </si>
  <si>
    <t>IV</t>
  </si>
  <si>
    <t>V</t>
  </si>
  <si>
    <t>VI</t>
  </si>
  <si>
    <t>JAKOMIN Andrej</t>
  </si>
  <si>
    <t>PUČKO Rok</t>
  </si>
  <si>
    <t>VRTAR Uroš</t>
  </si>
  <si>
    <t>Juršnici</t>
  </si>
  <si>
    <t>MESAR Dejan</t>
  </si>
  <si>
    <t>KNE Tadej</t>
  </si>
  <si>
    <t>KODRUN Matej</t>
  </si>
  <si>
    <t>TOT Jaka</t>
  </si>
  <si>
    <t>HOLOŠ Mario</t>
  </si>
  <si>
    <t>HOSTA Luka</t>
  </si>
  <si>
    <t>KUNŠEK Blaž</t>
  </si>
  <si>
    <t>Marok Sevnica</t>
  </si>
  <si>
    <t>MLINARIČ Marko</t>
  </si>
  <si>
    <t>SOLINA Domen</t>
  </si>
  <si>
    <t>VERŠIĆ Rok</t>
  </si>
  <si>
    <t>PEŠAKOVIĆ Uroš</t>
  </si>
  <si>
    <t>BOŽIĆ Gašper</t>
  </si>
  <si>
    <t>Gorenja Vas</t>
  </si>
  <si>
    <t>KOLAR Tomaž</t>
  </si>
  <si>
    <t>BUJAN Klemen</t>
  </si>
  <si>
    <t>Brežice</t>
  </si>
  <si>
    <t>RABIČ Tanja</t>
  </si>
  <si>
    <t>Kopačevina</t>
  </si>
  <si>
    <t>ŠUMRADA Martina</t>
  </si>
  <si>
    <t>TOROŠ Irena</t>
  </si>
  <si>
    <t>MARINČEK Nataša</t>
  </si>
  <si>
    <t>FUX Barbara</t>
  </si>
  <si>
    <t>KRŽAN Vesna</t>
  </si>
  <si>
    <t>ZALETELJ Irena</t>
  </si>
  <si>
    <t>KOSTEVC Helena</t>
  </si>
  <si>
    <t>KUFNER Valerija</t>
  </si>
  <si>
    <t>ALBREHT Mateja</t>
  </si>
  <si>
    <t>RAUŠL Majda</t>
  </si>
  <si>
    <t>ŽMAUC Tanja</t>
  </si>
  <si>
    <t>SAVIČ Barbara</t>
  </si>
  <si>
    <t>DIMEC Alenka</t>
  </si>
  <si>
    <t>HABAT Martina</t>
  </si>
  <si>
    <t>KNEZ Olga</t>
  </si>
  <si>
    <t>Lotrič Železniki</t>
  </si>
  <si>
    <t>GLUŠIĆ Urška</t>
  </si>
  <si>
    <t>RAUŠL Sonja</t>
  </si>
  <si>
    <t>MLAKAR Betka</t>
  </si>
  <si>
    <t>JERAM Tomaž</t>
  </si>
  <si>
    <t>BUKOVEC Bojan</t>
  </si>
  <si>
    <t>MAYER Tomaž</t>
  </si>
  <si>
    <t>DOBRAVEC Petra</t>
  </si>
  <si>
    <t>GRUBEŠA Kristina</t>
  </si>
  <si>
    <t>PEŠEC Gabrijela</t>
  </si>
  <si>
    <t>MATIČ Katarina</t>
  </si>
  <si>
    <t>LEVANIČ Mateja</t>
  </si>
  <si>
    <t>PEŠAKOVIČ Mateja</t>
  </si>
  <si>
    <t>PRAH Aleksandra</t>
  </si>
  <si>
    <t>JENKO Peter</t>
  </si>
  <si>
    <t>BUČAN Simon</t>
  </si>
  <si>
    <t>GABER Franci</t>
  </si>
  <si>
    <t>Moris Kočevska Reka</t>
  </si>
  <si>
    <t>MOLEH Miroslav</t>
  </si>
  <si>
    <t>SIMONIČ Simon</t>
  </si>
  <si>
    <t>KRANJC Robert</t>
  </si>
  <si>
    <t>ZALAR David</t>
  </si>
  <si>
    <t>SERAFIN Emil</t>
  </si>
  <si>
    <t>MARINČEK Peter</t>
  </si>
  <si>
    <t>MUJEZINOVIČ Elvir</t>
  </si>
  <si>
    <t>VIDMAR Srečko</t>
  </si>
  <si>
    <t>ZEVNIK Miha</t>
  </si>
  <si>
    <t>KRAJNČIČ Matej</t>
  </si>
  <si>
    <t>HODŽIČ Emerik</t>
  </si>
  <si>
    <t>HODŽIČ Mensur</t>
  </si>
  <si>
    <t>FRELIH Jure</t>
  </si>
  <si>
    <t>KNE Andrej</t>
  </si>
  <si>
    <t>PETERNEL Franci</t>
  </si>
  <si>
    <t>TKALEC Peter</t>
  </si>
  <si>
    <t>BRUNŠEK Andrej</t>
  </si>
  <si>
    <t>SAJOVIC Damijan</t>
  </si>
  <si>
    <t>TURNŠEK Rok</t>
  </si>
  <si>
    <t>ZORKO Aljaž</t>
  </si>
  <si>
    <t>Jožeta Mihevca</t>
  </si>
  <si>
    <t>KRŽIŠNIK Vladimir</t>
  </si>
  <si>
    <t>LJUBIČ Cveto</t>
  </si>
  <si>
    <t>SIMONIČ Boštjan</t>
  </si>
  <si>
    <t>TOPLAK Roman</t>
  </si>
  <si>
    <t>POLAJŽER Marko</t>
  </si>
  <si>
    <t>POLAJŽEK Erik</t>
  </si>
  <si>
    <t>RADEJ Roman</t>
  </si>
  <si>
    <t>JOHANSSON Stellan</t>
  </si>
  <si>
    <t>ZORE Franci</t>
  </si>
  <si>
    <t>ZORE Anže</t>
  </si>
  <si>
    <t>Dornava</t>
  </si>
  <si>
    <t>ŠINEK Bruno</t>
  </si>
  <si>
    <t>IVANOVIČ Slavko</t>
  </si>
  <si>
    <t>IVANC Franci</t>
  </si>
  <si>
    <t>HROVATIN Anton</t>
  </si>
  <si>
    <t>IX. Korpus Piran</t>
  </si>
  <si>
    <t>GABROVEC Barbara</t>
  </si>
  <si>
    <t>ROK Ivanc</t>
  </si>
  <si>
    <t>PETRIN Danilo</t>
  </si>
  <si>
    <t>KOLMAN Matej</t>
  </si>
  <si>
    <t>VNUK Dominik</t>
  </si>
  <si>
    <t>Š.K. Turnišče</t>
  </si>
  <si>
    <t>GŐNC Simeon</t>
  </si>
  <si>
    <t>SAGADIN Borut</t>
  </si>
  <si>
    <t>CAFUTA Stanislav</t>
  </si>
  <si>
    <t>DEBELJAK Aleš</t>
  </si>
  <si>
    <t>ČUFAR Klemen</t>
  </si>
  <si>
    <t>POLJANEC Uroš</t>
  </si>
  <si>
    <t>BENEDIČIČ Martin</t>
  </si>
  <si>
    <t>BANOVŠEK Jure</t>
  </si>
  <si>
    <t>ŠTERMAN Renato</t>
  </si>
  <si>
    <t>MARTIČ Sebastijan</t>
  </si>
  <si>
    <t>Slovenjske Konjice</t>
  </si>
  <si>
    <t>VINKO Srečko</t>
  </si>
  <si>
    <t>HABAT Dušan</t>
  </si>
  <si>
    <t>KARLOVŠEK Peter</t>
  </si>
  <si>
    <t>COFEK Milan</t>
  </si>
  <si>
    <t>Coal Petiševci</t>
  </si>
  <si>
    <t>MIHOLIČ Miran</t>
  </si>
  <si>
    <t>CIGLARIČ Aleksander</t>
  </si>
  <si>
    <t>LESAR Anton</t>
  </si>
  <si>
    <t>Ljubo Šercer</t>
  </si>
  <si>
    <t>HORVAT Avgust</t>
  </si>
  <si>
    <t>POTOČNIK Matija</t>
  </si>
  <si>
    <t>ŠIMENKO Robert</t>
  </si>
  <si>
    <t>SMERKE Boštjan</t>
  </si>
  <si>
    <t>KOVIČ Marjan</t>
  </si>
  <si>
    <t>SEČEN Tadej</t>
  </si>
  <si>
    <t>ŠUŠTAR Tjaša</t>
  </si>
  <si>
    <t>OGNJENOVIČ Mirko</t>
  </si>
  <si>
    <t>POLAJŽER Erik</t>
  </si>
  <si>
    <t>LJUBIČ Cvetko</t>
  </si>
  <si>
    <t>OBERSTAR Jernej</t>
  </si>
  <si>
    <t>SAJOVIC Damjan</t>
  </si>
  <si>
    <t>DJURAN Miloš</t>
  </si>
  <si>
    <t>MRKUN Janez</t>
  </si>
  <si>
    <t>PŠAJD Ludvik</t>
  </si>
  <si>
    <t>ŠINCEK Bruno</t>
  </si>
  <si>
    <t>16. DRŽAVNO PRVENSTVO</t>
  </si>
  <si>
    <t>Portorož - Lucija, 14.4.2007</t>
  </si>
  <si>
    <t>DR   584 Kranjc Robert (Olimpija), Ljubljana, 19.01.1997</t>
  </si>
  <si>
    <t xml:space="preserve">FDR 682,1 Ljubič Cvetko (Kidričevo), Ljubljana, 01.12.2000 </t>
  </si>
  <si>
    <t xml:space="preserve">DR 1730  Reprezentanca, Ruše, 17.1.1999 </t>
  </si>
  <si>
    <t>Zračna pištola  moški</t>
  </si>
  <si>
    <t>Zračna pištola  ženske</t>
  </si>
  <si>
    <t>DR   385 Toroš Irena (Olimpija), Ljubljana, 22.03.1999</t>
  </si>
  <si>
    <t xml:space="preserve">FDR 482,6 Kržan Vesna (Brežice), Trbovlje, 09.04.2006 </t>
  </si>
  <si>
    <t xml:space="preserve">DR 1135 Olimpija, Ljubljana, 22.03.1999 </t>
  </si>
  <si>
    <t>Σ</t>
  </si>
  <si>
    <t>F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</si>
  <si>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</si>
  <si>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</si>
  <si>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</si>
  <si>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</si>
  <si>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</si>
  <si>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</si>
  <si>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</si>
  <si>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</si>
  <si>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</si>
  <si>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</si>
  <si>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</si>
  <si>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</si>
  <si>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</si>
  <si>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</si>
  <si>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</si>
  <si>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</si>
  <si>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</si>
  <si>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</si>
  <si>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</si>
  <si>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</si>
  <si>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</si>
  <si>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</si>
  <si>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</si>
  <si>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</si>
  <si>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Zračna pištola  mladinci</t>
  </si>
  <si>
    <t xml:space="preserve">FDR 668,5 Simonič Simon (Juršinci), Muenchen, 27.01.2006 </t>
  </si>
  <si>
    <t xml:space="preserve">DR 1686 Reprezentanca, Zagreb, 20.02.1999 </t>
  </si>
  <si>
    <t>BOŽIČ Gašper</t>
  </si>
  <si>
    <t>TOMAŠEVIČ Klemen</t>
  </si>
  <si>
    <t>VERŠIČ Rok</t>
  </si>
  <si>
    <t>PEŠAKOVIČ Uroš</t>
  </si>
  <si>
    <t>PETERŠIČ Jernej</t>
  </si>
  <si>
    <t>Zračna pištola  mladinke</t>
  </si>
  <si>
    <t>DR   382 Lavrinc Helena (DušanPoženel Rečica pri Laškem), Zagreb, 1989</t>
  </si>
  <si>
    <t xml:space="preserve">FDR 471,7 Kržan Vesna (Brežice), Ljubljana, 01.03. 2003 </t>
  </si>
  <si>
    <t xml:space="preserve">DR 1103 Reprezentanca, Budimpešta, 01.03.1992 </t>
  </si>
  <si>
    <t>Zračna puška ženske</t>
  </si>
  <si>
    <t>Portorož - Lucija, 15.4.2007</t>
  </si>
  <si>
    <t>DR   398 Prednik Natalija  (Ruše), Haag, 08.02.2003</t>
  </si>
  <si>
    <t xml:space="preserve">FDR 499,5 Dular Maja (Pomurka MI), Plzen, 26.09.2003 </t>
  </si>
  <si>
    <t xml:space="preserve">DR 1280  Reprezentanca, Ruše, 19.1.2003 </t>
  </si>
  <si>
    <t>Zračna puška  moški</t>
  </si>
  <si>
    <t>DR   600 Debevec Rajmond (Olimpija), Postojna, 06.04.2002</t>
  </si>
  <si>
    <t xml:space="preserve">FDR 704,0 Debevec Rajmond (Olimpija), Ruše, 13.01.2001 </t>
  </si>
  <si>
    <t xml:space="preserve">DR 1782  Reprezentanca, Ruše, 17.1.2003 </t>
  </si>
  <si>
    <t>DR   592 Moičevič Željko (Grosuplje, Zagreb, 16.02.2002, Blažke Robi (Ruše), Split, 15.10.2006</t>
  </si>
  <si>
    <t xml:space="preserve">FDR 694,1 Moičevič Željko (Grosuplje), Haag, 06.02.2003 </t>
  </si>
  <si>
    <t xml:space="preserve">DR 1750  Reprezentanca, Pontevedra, 15.3.2001 </t>
  </si>
  <si>
    <t>I.Pohorski bataljon Ruše</t>
  </si>
  <si>
    <t>FLV Hotinja vas</t>
  </si>
  <si>
    <t>Ekipno:</t>
  </si>
  <si>
    <t>Zračna puška  mladinke</t>
  </si>
  <si>
    <t>A.Hohkraut Trbovlje</t>
  </si>
  <si>
    <t>Štefan Kovač Turnišče</t>
  </si>
  <si>
    <t xml:space="preserve"> </t>
  </si>
  <si>
    <t>DR   396 Vesna Pörš (A.H. Trbovlje), Slivnica, 16.11.2002, Dadič Katja (Sl. Konjice), Goeteborg, 06.11.2003</t>
  </si>
  <si>
    <t xml:space="preserve">FDR 496,6 Dadič Katja (Sl. Konjice), Ruše, 18.01.2004 </t>
  </si>
  <si>
    <t xml:space="preserve">DR 1168  Reprezentanca, Zagreb, 17.02.2001 </t>
  </si>
  <si>
    <t>EKIPNO:</t>
  </si>
  <si>
    <t>Dušan Poženel Rečica pri Laškem</t>
  </si>
  <si>
    <t>Triglav Javornik - Koroška Bela</t>
  </si>
  <si>
    <t>Kovinoplastika Lož</t>
  </si>
  <si>
    <t>PÖRŠ Mojca</t>
  </si>
  <si>
    <t>SIMONIČ Petra</t>
  </si>
  <si>
    <t>S</t>
  </si>
  <si>
    <t>B</t>
  </si>
  <si>
    <t>Člani</t>
  </si>
  <si>
    <t>Članice</t>
  </si>
  <si>
    <t>Coal Petišovci</t>
  </si>
  <si>
    <t>Z</t>
  </si>
  <si>
    <t>Puška</t>
  </si>
  <si>
    <t>Pištola</t>
  </si>
  <si>
    <t xml:space="preserve">    Mladinke</t>
  </si>
  <si>
    <t xml:space="preserve">    Mladinci</t>
  </si>
  <si>
    <t>Skupaj</t>
  </si>
  <si>
    <t xml:space="preserve">    Pištola</t>
  </si>
  <si>
    <t xml:space="preserve">    Puška</t>
  </si>
  <si>
    <t xml:space="preserve">   Pištola</t>
  </si>
  <si>
    <t>Železniki</t>
  </si>
  <si>
    <t>Gorenja vas</t>
  </si>
  <si>
    <t>Portorož - Lucija, 14. - 15.4.2007</t>
  </si>
  <si>
    <t>Pregled osvojenih odličij</t>
  </si>
  <si>
    <t>Alojz Hohkraut Trbovlje</t>
  </si>
  <si>
    <t>Regija</t>
  </si>
  <si>
    <t>I. Pohorski bataljon Ruše</t>
  </si>
  <si>
    <t>1. Pohorski bataljon Ruše</t>
  </si>
  <si>
    <t>Janko Jurkovič Videm ob Ščavnici</t>
  </si>
  <si>
    <t>Jože Kovačič Šentvid pri Stični</t>
  </si>
  <si>
    <t>25.</t>
  </si>
  <si>
    <t>Kopačevina Škofja Loka Trata</t>
  </si>
  <si>
    <t>Tabor- Ježica</t>
  </si>
  <si>
    <t>Tovarna sladkorja Ormož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</si>
  <si>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</si>
  <si>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</si>
  <si>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</si>
  <si>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</si>
  <si>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</si>
  <si>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</si>
  <si>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</si>
  <si>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</si>
  <si>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</si>
  <si>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</si>
  <si>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</si>
  <si>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</si>
  <si>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</si>
  <si>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</si>
  <si>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</si>
  <si>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</si>
  <si>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</si>
  <si>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SKUPAJ:</t>
  </si>
  <si>
    <t>43.</t>
  </si>
  <si>
    <t>44.</t>
  </si>
  <si>
    <t>45.</t>
  </si>
  <si>
    <t>46.</t>
  </si>
  <si>
    <t>47.</t>
  </si>
  <si>
    <t>IX. korpus Piran</t>
  </si>
  <si>
    <t>Jožeta Mihevca Idrija</t>
  </si>
  <si>
    <t>48.</t>
  </si>
  <si>
    <t>49.</t>
  </si>
  <si>
    <t>Juršinci</t>
  </si>
  <si>
    <t>50.</t>
  </si>
  <si>
    <t>51.</t>
  </si>
  <si>
    <t>52.</t>
  </si>
  <si>
    <t>53.</t>
  </si>
  <si>
    <t>54.</t>
  </si>
  <si>
    <t>55.</t>
  </si>
  <si>
    <t>56.</t>
  </si>
  <si>
    <t>Moris Kočevska Reka Kočevje</t>
  </si>
  <si>
    <t>Triglav Javornik-Koroška Bela Jesenice</t>
  </si>
  <si>
    <t xml:space="preserve">  Pištola</t>
  </si>
  <si>
    <t xml:space="preserve"> Puška</t>
  </si>
  <si>
    <t xml:space="preserve"> Pištola</t>
  </si>
  <si>
    <t>BUDIN R. Danijela**</t>
  </si>
  <si>
    <t>MELE Vesna**</t>
  </si>
  <si>
    <t>57.</t>
  </si>
  <si>
    <t>58.</t>
  </si>
  <si>
    <t>59.</t>
  </si>
  <si>
    <t>60.</t>
  </si>
  <si>
    <t>61.</t>
  </si>
  <si>
    <t>62.</t>
  </si>
  <si>
    <t>Pregled udeležbe</t>
  </si>
  <si>
    <t>vsi</t>
  </si>
  <si>
    <t>Regije:</t>
  </si>
  <si>
    <t>Št.SD</t>
  </si>
  <si>
    <t>Impol Slovenska Bistrica</t>
  </si>
  <si>
    <r>
      <t xml:space="preserve">1. regija  </t>
    </r>
    <r>
      <rPr>
        <b/>
        <i/>
        <sz val="8"/>
        <rFont val="Arial CE"/>
        <family val="2"/>
      </rPr>
      <t>(severovzhodna)</t>
    </r>
  </si>
  <si>
    <r>
      <t xml:space="preserve">5. regija  </t>
    </r>
    <r>
      <rPr>
        <b/>
        <i/>
        <sz val="8"/>
        <rFont val="Arial CE"/>
        <family val="2"/>
      </rPr>
      <t>(ljubljanska)</t>
    </r>
  </si>
  <si>
    <r>
      <t xml:space="preserve">7. regija  </t>
    </r>
    <r>
      <rPr>
        <b/>
        <i/>
        <sz val="8"/>
        <rFont val="Arial CE"/>
        <family val="2"/>
      </rPr>
      <t>(primorska)</t>
    </r>
  </si>
  <si>
    <r>
      <t xml:space="preserve">6. regija  </t>
    </r>
    <r>
      <rPr>
        <b/>
        <i/>
        <sz val="8"/>
        <rFont val="Arial CE"/>
        <family val="2"/>
      </rPr>
      <t>(posavsko dolenjska)</t>
    </r>
  </si>
  <si>
    <r>
      <t xml:space="preserve">2. regija  </t>
    </r>
    <r>
      <rPr>
        <b/>
        <i/>
        <sz val="8"/>
        <rFont val="Arial CE"/>
        <family val="2"/>
      </rPr>
      <t>(podravska)</t>
    </r>
  </si>
  <si>
    <r>
      <t xml:space="preserve">3. regija  </t>
    </r>
    <r>
      <rPr>
        <b/>
        <i/>
        <sz val="8"/>
        <rFont val="Arial CE"/>
        <family val="2"/>
      </rPr>
      <t>(kroško štajersko zasavska)</t>
    </r>
  </si>
  <si>
    <r>
      <t xml:space="preserve">4. regija  </t>
    </r>
    <r>
      <rPr>
        <b/>
        <i/>
        <sz val="8"/>
        <rFont val="Arial CE"/>
        <family val="2"/>
      </rPr>
      <t>(gorenjska)</t>
    </r>
  </si>
  <si>
    <t>DJURAN Miloš**</t>
  </si>
  <si>
    <t>IVANOVIČ Slavko**</t>
  </si>
  <si>
    <t>DR   576 Marinček Peter (Olimpija), Muenchen, 30.01.1999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</si>
</sst>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  <numFmt numFmtId="173" formatCode="_-* #,##0\ &quot;kn&quot;_-;\-* #,##0\ &quot;kn&quot;_-;_-* &quot;-&quot;\ &quot;kn&quot;_-;_-@_-"/>
    <numFmt numFmtId="174" formatCode="_-* #,##0.00\ &quot;kn&quot;_-;\-* #,##0.00\ &quot;kn&quot;_-;_-* &quot;-&quot;??\ &quot;kn&quot;_-;_-@_-"/>
    <numFmt numFmtId="175" formatCode="_-* #,##0\ _k_n_-;\-* #,##0\ _k_n_-;_-* &quot;-&quot;\ _k_n_-;_-@_-"/>
    <numFmt numFmtId="176" formatCode="_-* #,##0.00\ _k_n_-;\-* #,##0.00\ _k_n_-;_-* &quot;-&quot;??\ _k_n_-;_-@_-"/>
  </numFmts>
  <fonts count="29">
    <font>
      <sz val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i/>
      <sz val="9"/>
      <color indexed="9"/>
      <name val="Arial"/>
      <family val="2"/>
    </font>
    <font>
      <sz val="9"/>
      <color indexed="9"/>
      <name val="Arial"/>
      <family val="2"/>
    </font>
    <font>
      <i/>
      <sz val="9"/>
      <color indexed="9"/>
      <name val="Arial"/>
      <family val="2"/>
    </font>
    <font>
      <i/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2"/>
      <name val="Arial CE"/>
      <family val="2"/>
    </font>
    <font>
      <sz val="12"/>
      <name val="Arial CE"/>
      <family val="2"/>
    </font>
    <font>
      <i/>
      <sz val="8"/>
      <name val="Arial CE"/>
      <family val="2"/>
    </font>
    <font>
      <b/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i/>
      <u val="single"/>
      <sz val="9"/>
      <name val="Arial"/>
      <family val="2"/>
    </font>
    <font>
      <sz val="10"/>
      <color indexed="10"/>
      <name val="Arial CE"/>
      <family val="0"/>
    </font>
    <font>
      <b/>
      <i/>
      <u val="single"/>
      <sz val="10"/>
      <name val="Arial CE"/>
      <family val="2"/>
    </font>
    <font>
      <b/>
      <sz val="11"/>
      <name val="Arial CE"/>
      <family val="2"/>
    </font>
    <font>
      <b/>
      <i/>
      <u val="single"/>
      <sz val="12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0"/>
      <color indexed="12"/>
      <name val="Arial CE"/>
      <family val="2"/>
    </font>
    <font>
      <b/>
      <i/>
      <sz val="8"/>
      <name val="Arial CE"/>
      <family val="2"/>
    </font>
    <font>
      <sz val="8"/>
      <name val="Arial CE"/>
      <family val="0"/>
    </font>
    <font>
      <b/>
      <sz val="10"/>
      <color indexed="57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</cellStyleXfs>
  <cellXfs count="51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172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2" fontId="1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17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 quotePrefix="1">
      <alignment horizontal="right"/>
    </xf>
    <xf numFmtId="0" fontId="7" fillId="0" borderId="0" xfId="0" applyFont="1" applyAlignment="1">
      <alignment horizontal="left" vertic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/>
    </xf>
    <xf numFmtId="0" fontId="16" fillId="0" borderId="1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72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/>
    </xf>
    <xf numFmtId="172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0" xfId="0" applyFont="1" applyAlignment="1">
      <alignment horizontal="center"/>
    </xf>
    <xf numFmtId="172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72" fontId="13" fillId="0" borderId="0" xfId="0" applyNumberFormat="1" applyFont="1" applyAlignment="1">
      <alignment horizontal="center"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0" xfId="21" applyNumberFormat="1" applyFont="1" applyFill="1" applyBorder="1" applyAlignment="1">
      <alignment horizontal="left" vertical="center"/>
      <protection/>
    </xf>
    <xf numFmtId="0" fontId="2" fillId="0" borderId="0" xfId="21" applyFont="1" applyFill="1" applyBorder="1" applyAlignment="1">
      <alignment vertical="center"/>
      <protection/>
    </xf>
    <xf numFmtId="0" fontId="2" fillId="0" borderId="0" xfId="21" applyFont="1" applyFill="1" applyAlignment="1">
      <alignment horizontal="center" vertical="center"/>
      <protection/>
    </xf>
    <xf numFmtId="172" fontId="14" fillId="0" borderId="0" xfId="0" applyNumberFormat="1" applyFont="1" applyAlignment="1">
      <alignment horizontal="center"/>
    </xf>
    <xf numFmtId="0" fontId="2" fillId="0" borderId="0" xfId="21" applyNumberFormat="1" applyFont="1" applyFill="1" applyAlignment="1">
      <alignment horizontal="left" vertical="center"/>
      <protection/>
    </xf>
    <xf numFmtId="0" fontId="1" fillId="0" borderId="0" xfId="21" applyFont="1" applyBorder="1" applyAlignment="1">
      <alignment horizontal="center" vertical="center"/>
      <protection/>
    </xf>
    <xf numFmtId="0" fontId="1" fillId="0" borderId="0" xfId="21" applyNumberFormat="1" applyFont="1" applyBorder="1" applyAlignment="1">
      <alignment horizontal="left" vertical="center"/>
      <protection/>
    </xf>
    <xf numFmtId="0" fontId="1" fillId="0" borderId="0" xfId="21" applyFont="1" applyBorder="1" applyAlignment="1">
      <alignment vertical="center"/>
      <protection/>
    </xf>
    <xf numFmtId="0" fontId="1" fillId="0" borderId="0" xfId="21" applyFont="1" applyAlignment="1">
      <alignment horizontal="center" vertical="center"/>
      <protection/>
    </xf>
    <xf numFmtId="172" fontId="0" fillId="0" borderId="0" xfId="0" applyNumberFormat="1" applyAlignment="1">
      <alignment horizontal="center"/>
    </xf>
    <xf numFmtId="172" fontId="18" fillId="0" borderId="0" xfId="0" applyNumberFormat="1" applyFont="1" applyAlignment="1">
      <alignment horizontal="center"/>
    </xf>
    <xf numFmtId="0" fontId="1" fillId="0" borderId="0" xfId="21" applyNumberFormat="1" applyFont="1" applyAlignment="1">
      <alignment horizontal="left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>
      <alignment vertical="center"/>
      <protection/>
    </xf>
    <xf numFmtId="0" fontId="2" fillId="0" borderId="1" xfId="21" applyFont="1" applyBorder="1" applyAlignment="1">
      <alignment horizontal="center" vertical="center"/>
      <protection/>
    </xf>
    <xf numFmtId="0" fontId="2" fillId="0" borderId="1" xfId="21" applyFont="1" applyBorder="1">
      <alignment/>
      <protection/>
    </xf>
    <xf numFmtId="0" fontId="2" fillId="0" borderId="1" xfId="21" applyFont="1" applyBorder="1" applyAlignment="1">
      <alignment horizont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"/>
      <protection/>
    </xf>
    <xf numFmtId="0" fontId="14" fillId="0" borderId="0" xfId="0" applyFont="1" applyAlignment="1">
      <alignment horizontal="center"/>
    </xf>
    <xf numFmtId="0" fontId="1" fillId="0" borderId="0" xfId="21" applyFont="1">
      <alignment/>
      <protection/>
    </xf>
    <xf numFmtId="0" fontId="1" fillId="0" borderId="0" xfId="21" applyFont="1" applyAlignment="1">
      <alignment horizontal="center" vertical="center"/>
      <protection/>
    </xf>
    <xf numFmtId="0" fontId="7" fillId="0" borderId="0" xfId="21" applyNumberFormat="1" applyFont="1" applyBorder="1" applyAlignment="1">
      <alignment horizontal="left" vertical="center"/>
      <protection/>
    </xf>
    <xf numFmtId="0" fontId="7" fillId="0" borderId="0" xfId="21" applyFont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0" fontId="2" fillId="0" borderId="1" xfId="21" applyFont="1" applyBorder="1" applyAlignment="1">
      <alignment horizontal="center" vertical="center"/>
      <protection/>
    </xf>
    <xf numFmtId="0" fontId="2" fillId="0" borderId="1" xfId="21" applyFont="1" applyBorder="1">
      <alignment/>
      <protection/>
    </xf>
    <xf numFmtId="0" fontId="2" fillId="0" borderId="1" xfId="21" applyFont="1" applyBorder="1" applyAlignment="1">
      <alignment horizontal="center"/>
      <protection/>
    </xf>
    <xf numFmtId="0" fontId="2" fillId="0" borderId="1" xfId="21" applyFont="1" applyBorder="1" applyAlignment="1">
      <alignment vertical="center"/>
      <protection/>
    </xf>
    <xf numFmtId="0" fontId="7" fillId="0" borderId="0" xfId="21" applyNumberFormat="1" applyFont="1" applyAlignment="1">
      <alignment horizontal="left" vertical="center"/>
      <protection/>
    </xf>
    <xf numFmtId="0" fontId="2" fillId="0" borderId="1" xfId="21" applyNumberFormat="1" applyFont="1" applyBorder="1" applyAlignment="1">
      <alignment horizontal="left"/>
      <protection/>
    </xf>
    <xf numFmtId="172" fontId="0" fillId="0" borderId="0" xfId="0" applyNumberFormat="1" applyFont="1" applyAlignment="1">
      <alignment horizontal="center"/>
    </xf>
    <xf numFmtId="0" fontId="1" fillId="0" borderId="0" xfId="21" applyFont="1" applyBorder="1" applyAlignment="1">
      <alignment horizontal="center" vertical="center"/>
      <protection/>
    </xf>
    <xf numFmtId="0" fontId="1" fillId="0" borderId="0" xfId="21" applyFont="1" applyBorder="1" applyAlignment="1">
      <alignment vertical="center"/>
      <protection/>
    </xf>
    <xf numFmtId="0" fontId="1" fillId="0" borderId="0" xfId="21" applyFont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21" applyFont="1" applyAlignment="1">
      <alignment horizontal="center"/>
      <protection/>
    </xf>
    <xf numFmtId="0" fontId="1" fillId="0" borderId="0" xfId="21" applyNumberFormat="1" applyFont="1" applyAlignment="1">
      <alignment horizontal="lef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172" fontId="20" fillId="0" borderId="0" xfId="0" applyNumberFormat="1" applyFont="1" applyAlignment="1">
      <alignment horizontal="center"/>
    </xf>
    <xf numFmtId="0" fontId="2" fillId="0" borderId="0" xfId="22" applyFont="1" applyBorder="1" applyAlignment="1">
      <alignment horizontal="center" vertical="center"/>
      <protection/>
    </xf>
    <xf numFmtId="0" fontId="2" fillId="0" borderId="0" xfId="22" applyNumberFormat="1" applyFont="1" applyBorder="1" applyAlignment="1">
      <alignment horizontal="left" vertical="center"/>
      <protection/>
    </xf>
    <xf numFmtId="0" fontId="2" fillId="0" borderId="0" xfId="22" applyFont="1" applyBorder="1" applyAlignment="1">
      <alignment vertical="center"/>
      <protection/>
    </xf>
    <xf numFmtId="172" fontId="2" fillId="0" borderId="0" xfId="22" applyNumberFormat="1" applyFont="1" applyBorder="1" applyAlignment="1">
      <alignment horizontal="center" vertical="center"/>
      <protection/>
    </xf>
    <xf numFmtId="0" fontId="2" fillId="0" borderId="0" xfId="22" applyNumberFormat="1" applyFont="1" applyAlignment="1">
      <alignment horizontal="left" vertical="center"/>
      <protection/>
    </xf>
    <xf numFmtId="0" fontId="2" fillId="0" borderId="0" xfId="22" applyFont="1" applyAlignment="1">
      <alignment horizontal="center" vertical="center"/>
      <protection/>
    </xf>
    <xf numFmtId="172" fontId="2" fillId="0" borderId="0" xfId="22" applyNumberFormat="1" applyFont="1" applyAlignment="1">
      <alignment horizontal="center" vertical="center"/>
      <protection/>
    </xf>
    <xf numFmtId="0" fontId="1" fillId="0" borderId="0" xfId="22" applyFont="1" applyBorder="1" applyAlignment="1">
      <alignment horizontal="center" vertical="center"/>
      <protection/>
    </xf>
    <xf numFmtId="0" fontId="1" fillId="0" borderId="0" xfId="22" applyNumberFormat="1" applyFont="1" applyAlignment="1">
      <alignment horizontal="left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>
      <alignment horizontal="center" vertical="center"/>
      <protection/>
    </xf>
    <xf numFmtId="172" fontId="1" fillId="0" borderId="0" xfId="22" applyNumberFormat="1" applyFont="1" applyAlignment="1">
      <alignment horizontal="center" vertical="center"/>
      <protection/>
    </xf>
    <xf numFmtId="0" fontId="1" fillId="0" borderId="0" xfId="22" applyNumberFormat="1" applyFont="1" applyBorder="1" applyAlignment="1">
      <alignment horizontal="left" vertical="center"/>
      <protection/>
    </xf>
    <xf numFmtId="172" fontId="1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Border="1" applyAlignment="1">
      <alignment vertical="center"/>
      <protection/>
    </xf>
    <xf numFmtId="0" fontId="21" fillId="0" borderId="0" xfId="0" applyFont="1" applyAlignment="1">
      <alignment/>
    </xf>
    <xf numFmtId="0" fontId="1" fillId="0" borderId="2" xfId="22" applyFont="1" applyBorder="1" applyAlignment="1">
      <alignment horizontal="center" vertical="center"/>
      <protection/>
    </xf>
    <xf numFmtId="0" fontId="2" fillId="0" borderId="2" xfId="22" applyNumberFormat="1" applyFont="1" applyBorder="1" applyAlignment="1">
      <alignment horizontal="left"/>
      <protection/>
    </xf>
    <xf numFmtId="0" fontId="1" fillId="0" borderId="2" xfId="22" applyFont="1" applyBorder="1">
      <alignment/>
      <protection/>
    </xf>
    <xf numFmtId="0" fontId="1" fillId="0" borderId="2" xfId="22" applyFont="1" applyBorder="1" applyAlignment="1">
      <alignment horizontal="center"/>
      <protection/>
    </xf>
    <xf numFmtId="0" fontId="2" fillId="0" borderId="2" xfId="22" applyFont="1" applyBorder="1" applyAlignment="1">
      <alignment horizontal="center"/>
      <protection/>
    </xf>
    <xf numFmtId="0" fontId="1" fillId="0" borderId="0" xfId="22" applyFont="1">
      <alignment/>
      <protection/>
    </xf>
    <xf numFmtId="0" fontId="1" fillId="0" borderId="0" xfId="22" applyFont="1" applyAlignment="1">
      <alignment horizontal="center" vertical="center"/>
      <protection/>
    </xf>
    <xf numFmtId="0" fontId="7" fillId="0" borderId="0" xfId="22" applyFont="1" applyAlignment="1">
      <alignment vertical="center"/>
      <protection/>
    </xf>
    <xf numFmtId="0" fontId="7" fillId="0" borderId="0" xfId="22" applyFont="1" applyAlignment="1">
      <alignment horizontal="center"/>
      <protection/>
    </xf>
    <xf numFmtId="0" fontId="1" fillId="0" borderId="0" xfId="22" applyFont="1" applyAlignment="1">
      <alignment horizontal="center"/>
      <protection/>
    </xf>
    <xf numFmtId="0" fontId="7" fillId="0" borderId="0" xfId="22" applyFont="1">
      <alignment/>
      <protection/>
    </xf>
    <xf numFmtId="0" fontId="7" fillId="0" borderId="0" xfId="22" applyNumberFormat="1" applyFont="1" applyBorder="1" applyAlignment="1">
      <alignment horizontal="left" vertical="center"/>
      <protection/>
    </xf>
    <xf numFmtId="0" fontId="2" fillId="0" borderId="0" xfId="22" applyFont="1">
      <alignment/>
      <protection/>
    </xf>
    <xf numFmtId="0" fontId="2" fillId="0" borderId="2" xfId="22" applyFont="1" applyBorder="1">
      <alignment/>
      <protection/>
    </xf>
    <xf numFmtId="0" fontId="0" fillId="0" borderId="0" xfId="0" applyFont="1" applyAlignment="1">
      <alignment/>
    </xf>
    <xf numFmtId="0" fontId="2" fillId="0" borderId="0" xfId="22" applyFont="1" applyBorder="1" applyAlignment="1">
      <alignment horizontal="center" vertical="center"/>
      <protection/>
    </xf>
    <xf numFmtId="0" fontId="2" fillId="0" borderId="0" xfId="22" applyNumberFormat="1" applyFont="1" applyAlignment="1">
      <alignment horizontal="left" vertical="center"/>
      <protection/>
    </xf>
    <xf numFmtId="0" fontId="2" fillId="0" borderId="0" xfId="22" applyFont="1" applyAlignment="1">
      <alignment vertical="center"/>
      <protection/>
    </xf>
    <xf numFmtId="0" fontId="2" fillId="0" borderId="0" xfId="22" applyFont="1" applyAlignment="1">
      <alignment horizontal="center" vertical="center"/>
      <protection/>
    </xf>
    <xf numFmtId="172" fontId="2" fillId="0" borderId="0" xfId="22" applyNumberFormat="1" applyFont="1" applyAlignment="1">
      <alignment horizontal="center" vertical="center"/>
      <protection/>
    </xf>
    <xf numFmtId="172" fontId="2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Border="1" applyAlignment="1">
      <alignment horizontal="center" vertical="center"/>
      <protection/>
    </xf>
    <xf numFmtId="0" fontId="1" fillId="0" borderId="0" xfId="22" applyFont="1" applyBorder="1" applyAlignment="1">
      <alignment vertical="center"/>
      <protection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1" fillId="0" borderId="0" xfId="22" applyNumberFormat="1" applyFont="1" applyAlignment="1">
      <alignment horizontal="left"/>
      <protection/>
    </xf>
    <xf numFmtId="172" fontId="1" fillId="0" borderId="0" xfId="22" applyNumberFormat="1" applyFont="1" applyAlignment="1">
      <alignment horizontal="center"/>
      <protection/>
    </xf>
    <xf numFmtId="0" fontId="2" fillId="0" borderId="0" xfId="23" applyFont="1" applyBorder="1" applyAlignment="1" quotePrefix="1">
      <alignment horizontal="center" vertical="center"/>
      <protection/>
    </xf>
    <xf numFmtId="0" fontId="2" fillId="0" borderId="0" xfId="23" applyFont="1" applyBorder="1" applyAlignment="1">
      <alignment horizontal="center" vertical="center"/>
      <protection/>
    </xf>
    <xf numFmtId="0" fontId="2" fillId="0" borderId="0" xfId="23" applyNumberFormat="1" applyFont="1" applyAlignment="1">
      <alignment horizontal="left" vertical="center"/>
      <protection/>
    </xf>
    <xf numFmtId="0" fontId="2" fillId="0" borderId="0" xfId="23" applyFont="1" applyAlignment="1">
      <alignment vertical="center"/>
      <protection/>
    </xf>
    <xf numFmtId="0" fontId="2" fillId="0" borderId="0" xfId="23" applyFont="1" applyAlignment="1">
      <alignment horizontal="center" vertical="center"/>
      <protection/>
    </xf>
    <xf numFmtId="0" fontId="2" fillId="0" borderId="0" xfId="23" applyNumberFormat="1" applyFont="1" applyBorder="1" applyAlignment="1">
      <alignment horizontal="left" vertical="center"/>
      <protection/>
    </xf>
    <xf numFmtId="0" fontId="2" fillId="0" borderId="0" xfId="23" applyFont="1" applyBorder="1" applyAlignment="1">
      <alignment vertical="center"/>
      <protection/>
    </xf>
    <xf numFmtId="0" fontId="1" fillId="0" borderId="0" xfId="23" applyFont="1" applyBorder="1" applyAlignment="1" quotePrefix="1">
      <alignment horizontal="center" vertical="center"/>
      <protection/>
    </xf>
    <xf numFmtId="0" fontId="1" fillId="0" borderId="0" xfId="23" applyFont="1" applyBorder="1" applyAlignment="1">
      <alignment horizontal="center" vertical="center"/>
      <protection/>
    </xf>
    <xf numFmtId="0" fontId="1" fillId="0" borderId="0" xfId="23" applyNumberFormat="1" applyFont="1" applyBorder="1" applyAlignment="1">
      <alignment horizontal="left" vertical="center"/>
      <protection/>
    </xf>
    <xf numFmtId="0" fontId="1" fillId="0" borderId="0" xfId="23" applyFont="1" applyBorder="1" applyAlignment="1">
      <alignment vertical="center"/>
      <protection/>
    </xf>
    <xf numFmtId="0" fontId="1" fillId="0" borderId="0" xfId="23" applyFont="1" applyAlignment="1">
      <alignment vertical="center"/>
      <protection/>
    </xf>
    <xf numFmtId="0" fontId="1" fillId="0" borderId="0" xfId="23" applyNumberFormat="1" applyFont="1" applyAlignment="1">
      <alignment horizontal="left" vertical="center"/>
      <protection/>
    </xf>
    <xf numFmtId="0" fontId="1" fillId="0" borderId="0" xfId="23" applyFont="1" applyAlignment="1">
      <alignment horizontal="center" vertical="center"/>
      <protection/>
    </xf>
    <xf numFmtId="0" fontId="1" fillId="0" borderId="1" xfId="23" applyFont="1" applyBorder="1" applyAlignment="1">
      <alignment horizontal="center" vertical="center"/>
      <protection/>
    </xf>
    <xf numFmtId="0" fontId="2" fillId="0" borderId="1" xfId="23" applyNumberFormat="1" applyFont="1" applyBorder="1" applyAlignment="1">
      <alignment horizontal="left"/>
      <protection/>
    </xf>
    <xf numFmtId="0" fontId="1" fillId="0" borderId="1" xfId="23" applyFont="1" applyBorder="1">
      <alignment/>
      <protection/>
    </xf>
    <xf numFmtId="0" fontId="1" fillId="0" borderId="1" xfId="23" applyFont="1" applyBorder="1" applyAlignment="1">
      <alignment horizontal="center"/>
      <protection/>
    </xf>
    <xf numFmtId="0" fontId="2" fillId="0" borderId="1" xfId="23" applyFont="1" applyBorder="1" applyAlignment="1">
      <alignment horizontal="center"/>
      <protection/>
    </xf>
    <xf numFmtId="0" fontId="1" fillId="0" borderId="0" xfId="23" applyFont="1">
      <alignment/>
      <protection/>
    </xf>
    <xf numFmtId="0" fontId="1" fillId="0" borderId="0" xfId="23" applyFont="1" applyAlignment="1">
      <alignment horizontal="center"/>
      <protection/>
    </xf>
    <xf numFmtId="0" fontId="7" fillId="0" borderId="0" xfId="23" applyNumberFormat="1" applyFont="1" applyBorder="1" applyAlignment="1">
      <alignment horizontal="left" vertical="center"/>
      <protection/>
    </xf>
    <xf numFmtId="0" fontId="7" fillId="0" borderId="0" xfId="23" applyFont="1" applyAlignment="1">
      <alignment horizontal="center"/>
      <protection/>
    </xf>
    <xf numFmtId="0" fontId="7" fillId="0" borderId="0" xfId="23" applyNumberFormat="1" applyFont="1" applyAlignment="1">
      <alignment horizontal="left" vertical="center"/>
      <protection/>
    </xf>
    <xf numFmtId="0" fontId="1" fillId="0" borderId="0" xfId="23" applyFont="1" applyAlignment="1">
      <alignment horizontal="center" vertical="center"/>
      <protection/>
    </xf>
    <xf numFmtId="0" fontId="0" fillId="0" borderId="0" xfId="0" applyFont="1" applyAlignment="1">
      <alignment/>
    </xf>
    <xf numFmtId="0" fontId="1" fillId="0" borderId="0" xfId="23" applyFont="1" applyBorder="1" applyAlignment="1" quotePrefix="1">
      <alignment horizontal="center" vertical="center"/>
      <protection/>
    </xf>
    <xf numFmtId="0" fontId="1" fillId="0" borderId="0" xfId="23" applyFont="1" applyBorder="1" applyAlignment="1">
      <alignment horizontal="center" vertical="center"/>
      <protection/>
    </xf>
    <xf numFmtId="0" fontId="1" fillId="0" borderId="0" xfId="23" applyFont="1" applyAlignment="1">
      <alignment vertical="center"/>
      <protection/>
    </xf>
    <xf numFmtId="0" fontId="1" fillId="0" borderId="0" xfId="23" applyFont="1" applyAlignment="1">
      <alignment horizontal="center" vertical="center"/>
      <protection/>
    </xf>
    <xf numFmtId="0" fontId="2" fillId="0" borderId="0" xfId="23" applyFont="1" applyBorder="1" applyAlignment="1">
      <alignment horizontal="center" vertical="center"/>
      <protection/>
    </xf>
    <xf numFmtId="0" fontId="1" fillId="0" borderId="0" xfId="23" applyNumberFormat="1" applyFont="1" applyAlignment="1">
      <alignment horizontal="left"/>
      <protection/>
    </xf>
    <xf numFmtId="0" fontId="1" fillId="0" borderId="0" xfId="23" applyFont="1" applyAlignment="1">
      <alignment horizontal="center"/>
      <protection/>
    </xf>
    <xf numFmtId="0" fontId="0" fillId="0" borderId="1" xfId="0" applyFont="1" applyBorder="1" applyAlignment="1">
      <alignment/>
    </xf>
    <xf numFmtId="0" fontId="2" fillId="0" borderId="0" xfId="24" applyFont="1" applyBorder="1" applyAlignment="1">
      <alignment horizontal="center" vertical="center"/>
      <protection/>
    </xf>
    <xf numFmtId="0" fontId="2" fillId="0" borderId="0" xfId="24" applyNumberFormat="1" applyFont="1" applyBorder="1" applyAlignment="1">
      <alignment horizontal="left" vertical="center"/>
      <protection/>
    </xf>
    <xf numFmtId="0" fontId="2" fillId="0" borderId="0" xfId="24" applyFont="1" applyBorder="1" applyAlignment="1">
      <alignment vertical="center"/>
      <protection/>
    </xf>
    <xf numFmtId="172" fontId="2" fillId="0" borderId="0" xfId="24" applyNumberFormat="1" applyFont="1" applyBorder="1" applyAlignment="1">
      <alignment horizontal="center" vertical="center"/>
      <protection/>
    </xf>
    <xf numFmtId="0" fontId="2" fillId="0" borderId="0" xfId="24" applyFont="1" applyAlignment="1">
      <alignment vertical="center"/>
      <protection/>
    </xf>
    <xf numFmtId="0" fontId="1" fillId="0" borderId="0" xfId="24" applyFont="1" applyBorder="1" applyAlignment="1">
      <alignment horizontal="center" vertical="center"/>
      <protection/>
    </xf>
    <xf numFmtId="0" fontId="1" fillId="0" borderId="0" xfId="24" applyNumberFormat="1" applyFont="1" applyBorder="1" applyAlignment="1">
      <alignment horizontal="left" vertical="center"/>
      <protection/>
    </xf>
    <xf numFmtId="0" fontId="1" fillId="0" borderId="0" xfId="24" applyFont="1" applyBorder="1" applyAlignment="1">
      <alignment vertical="center"/>
      <protection/>
    </xf>
    <xf numFmtId="0" fontId="1" fillId="0" borderId="0" xfId="24" applyFont="1" applyAlignment="1">
      <alignment horizontal="center" vertical="center"/>
      <protection/>
    </xf>
    <xf numFmtId="0" fontId="2" fillId="0" borderId="0" xfId="24" applyFont="1" applyBorder="1" applyAlignment="1">
      <alignment horizontal="center" vertical="center"/>
      <protection/>
    </xf>
    <xf numFmtId="0" fontId="2" fillId="0" borderId="0" xfId="24" applyNumberFormat="1" applyFont="1" applyBorder="1" applyAlignment="1">
      <alignment horizontal="left" vertical="center"/>
      <protection/>
    </xf>
    <xf numFmtId="0" fontId="2" fillId="0" borderId="0" xfId="24" applyFont="1" applyBorder="1" applyAlignment="1">
      <alignment vertical="center"/>
      <protection/>
    </xf>
    <xf numFmtId="172" fontId="2" fillId="0" borderId="0" xfId="24" applyNumberFormat="1" applyFont="1" applyBorder="1" applyAlignment="1">
      <alignment horizontal="center" vertical="center"/>
      <protection/>
    </xf>
    <xf numFmtId="0" fontId="2" fillId="0" borderId="0" xfId="24" applyFont="1" applyAlignment="1">
      <alignment vertical="center"/>
      <protection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 quotePrefix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 quotePrefix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172" fontId="14" fillId="0" borderId="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21" applyFont="1" applyAlignment="1">
      <alignment vertical="center"/>
      <protection/>
    </xf>
    <xf numFmtId="0" fontId="0" fillId="0" borderId="0" xfId="0" applyFont="1" applyBorder="1" applyAlignment="1">
      <alignment/>
    </xf>
    <xf numFmtId="0" fontId="22" fillId="0" borderId="4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" xfId="0" applyBorder="1" applyAlignment="1">
      <alignment/>
    </xf>
    <xf numFmtId="0" fontId="24" fillId="0" borderId="8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7" xfId="0" applyBorder="1" applyAlignment="1" quotePrefix="1">
      <alignment/>
    </xf>
    <xf numFmtId="0" fontId="0" fillId="0" borderId="18" xfId="0" applyBorder="1" applyAlignment="1">
      <alignment/>
    </xf>
    <xf numFmtId="0" fontId="23" fillId="0" borderId="1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left"/>
    </xf>
    <xf numFmtId="0" fontId="0" fillId="3" borderId="0" xfId="0" applyFill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3" xfId="0" applyFill="1" applyBorder="1" applyAlignment="1">
      <alignment horizontal="left"/>
    </xf>
    <xf numFmtId="0" fontId="0" fillId="4" borderId="0" xfId="0" applyFill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14" fillId="0" borderId="9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4" xfId="0" applyFont="1" applyBorder="1" applyAlignment="1">
      <alignment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3" xfId="0" applyFill="1" applyBorder="1" applyAlignment="1">
      <alignment horizontal="left"/>
    </xf>
    <xf numFmtId="0" fontId="0" fillId="5" borderId="0" xfId="0" applyFill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3" xfId="0" applyFill="1" applyBorder="1" applyAlignment="1">
      <alignment horizontal="left"/>
    </xf>
    <xf numFmtId="0" fontId="0" fillId="6" borderId="0" xfId="0" applyFill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25" fillId="6" borderId="0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22" fillId="7" borderId="5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6" borderId="19" xfId="0" applyFont="1" applyFill="1" applyBorder="1" applyAlignment="1">
      <alignment horizontal="center"/>
    </xf>
    <xf numFmtId="0" fontId="25" fillId="3" borderId="19" xfId="0" applyFont="1" applyFill="1" applyBorder="1" applyAlignment="1">
      <alignment horizontal="center"/>
    </xf>
    <xf numFmtId="0" fontId="25" fillId="4" borderId="19" xfId="0" applyFont="1" applyFill="1" applyBorder="1" applyAlignment="1">
      <alignment horizontal="center"/>
    </xf>
    <xf numFmtId="0" fontId="25" fillId="6" borderId="19" xfId="0" applyFont="1" applyFill="1" applyBorder="1" applyAlignment="1">
      <alignment horizontal="center"/>
    </xf>
    <xf numFmtId="0" fontId="25" fillId="5" borderId="19" xfId="0" applyFont="1" applyFill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7" borderId="20" xfId="0" applyFont="1" applyFill="1" applyBorder="1" applyAlignment="1">
      <alignment horizontal="center"/>
    </xf>
    <xf numFmtId="0" fontId="0" fillId="0" borderId="16" xfId="0" applyBorder="1" applyAlignment="1" quotePrefix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8" borderId="5" xfId="0" applyFill="1" applyBorder="1" applyAlignment="1">
      <alignment/>
    </xf>
    <xf numFmtId="0" fontId="0" fillId="7" borderId="8" xfId="0" applyFill="1" applyBorder="1" applyAlignment="1">
      <alignment/>
    </xf>
    <xf numFmtId="0" fontId="0" fillId="7" borderId="13" xfId="0" applyFill="1" applyBorder="1" applyAlignment="1">
      <alignment/>
    </xf>
    <xf numFmtId="0" fontId="14" fillId="7" borderId="16" xfId="0" applyFont="1" applyFill="1" applyBorder="1" applyAlignment="1">
      <alignment textRotation="90"/>
    </xf>
    <xf numFmtId="0" fontId="0" fillId="6" borderId="21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0" fillId="8" borderId="33" xfId="0" applyFill="1" applyBorder="1" applyAlignment="1">
      <alignment horizontal="center"/>
    </xf>
    <xf numFmtId="0" fontId="0" fillId="8" borderId="34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6" borderId="35" xfId="0" applyFill="1" applyBorder="1" applyAlignment="1">
      <alignment/>
    </xf>
    <xf numFmtId="0" fontId="0" fillId="6" borderId="36" xfId="0" applyFill="1" applyBorder="1" applyAlignment="1">
      <alignment/>
    </xf>
    <xf numFmtId="0" fontId="0" fillId="6" borderId="37" xfId="0" applyFill="1" applyBorder="1" applyAlignment="1">
      <alignment/>
    </xf>
    <xf numFmtId="0" fontId="0" fillId="6" borderId="38" xfId="0" applyFill="1" applyBorder="1" applyAlignment="1">
      <alignment/>
    </xf>
    <xf numFmtId="0" fontId="0" fillId="6" borderId="39" xfId="0" applyFill="1" applyBorder="1" applyAlignment="1">
      <alignment/>
    </xf>
    <xf numFmtId="0" fontId="0" fillId="5" borderId="35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37" xfId="0" applyFill="1" applyBorder="1" applyAlignment="1">
      <alignment/>
    </xf>
    <xf numFmtId="0" fontId="0" fillId="5" borderId="38" xfId="0" applyFill="1" applyBorder="1" applyAlignment="1">
      <alignment/>
    </xf>
    <xf numFmtId="0" fontId="0" fillId="5" borderId="39" xfId="0" applyFill="1" applyBorder="1" applyAlignment="1">
      <alignment/>
    </xf>
    <xf numFmtId="0" fontId="0" fillId="3" borderId="35" xfId="0" applyFill="1" applyBorder="1" applyAlignment="1">
      <alignment/>
    </xf>
    <xf numFmtId="0" fontId="0" fillId="3" borderId="36" xfId="0" applyFill="1" applyBorder="1" applyAlignment="1">
      <alignment/>
    </xf>
    <xf numFmtId="0" fontId="0" fillId="3" borderId="37" xfId="0" applyFill="1" applyBorder="1" applyAlignment="1">
      <alignment/>
    </xf>
    <xf numFmtId="0" fontId="0" fillId="3" borderId="38" xfId="0" applyFill="1" applyBorder="1" applyAlignment="1">
      <alignment/>
    </xf>
    <xf numFmtId="0" fontId="0" fillId="3" borderId="39" xfId="0" applyFill="1" applyBorder="1" applyAlignment="1">
      <alignment/>
    </xf>
    <xf numFmtId="0" fontId="0" fillId="8" borderId="35" xfId="0" applyFill="1" applyBorder="1" applyAlignment="1">
      <alignment/>
    </xf>
    <xf numFmtId="0" fontId="0" fillId="8" borderId="36" xfId="0" applyFill="1" applyBorder="1" applyAlignment="1">
      <alignment/>
    </xf>
    <xf numFmtId="0" fontId="0" fillId="8" borderId="37" xfId="0" applyFill="1" applyBorder="1" applyAlignment="1">
      <alignment/>
    </xf>
    <xf numFmtId="0" fontId="0" fillId="8" borderId="38" xfId="0" applyFill="1" applyBorder="1" applyAlignment="1">
      <alignment/>
    </xf>
    <xf numFmtId="0" fontId="0" fillId="8" borderId="39" xfId="0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6" borderId="40" xfId="0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8" borderId="40" xfId="0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4" xfId="0" applyFill="1" applyBorder="1" applyAlignment="1">
      <alignment horizontal="left"/>
    </xf>
    <xf numFmtId="0" fontId="0" fillId="9" borderId="4" xfId="0" applyFill="1" applyBorder="1" applyAlignment="1">
      <alignment horizontal="center"/>
    </xf>
    <xf numFmtId="0" fontId="25" fillId="0" borderId="3" xfId="0" applyFont="1" applyBorder="1" applyAlignment="1">
      <alignment horizontal="left"/>
    </xf>
    <xf numFmtId="0" fontId="28" fillId="0" borderId="3" xfId="0" applyFont="1" applyBorder="1" applyAlignment="1">
      <alignment horizontal="left"/>
    </xf>
    <xf numFmtId="0" fontId="14" fillId="7" borderId="16" xfId="0" applyFont="1" applyFill="1" applyBorder="1" applyAlignment="1">
      <alignment horizontal="center"/>
    </xf>
    <xf numFmtId="0" fontId="14" fillId="7" borderId="8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1" xfId="21" applyNumberFormat="1" applyFont="1" applyFill="1" applyBorder="1" applyAlignment="1">
      <alignment horizontal="left" vertical="center"/>
      <protection/>
    </xf>
    <xf numFmtId="0" fontId="2" fillId="0" borderId="1" xfId="21" applyFont="1" applyFill="1" applyBorder="1" applyAlignment="1">
      <alignment vertical="center"/>
      <protection/>
    </xf>
    <xf numFmtId="172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2" fillId="0" borderId="1" xfId="22" applyFont="1" applyBorder="1" applyAlignment="1">
      <alignment horizontal="center" vertical="center"/>
      <protection/>
    </xf>
    <xf numFmtId="0" fontId="2" fillId="0" borderId="1" xfId="22" applyNumberFormat="1" applyFont="1" applyBorder="1" applyAlignment="1">
      <alignment horizontal="left" vertical="center"/>
      <protection/>
    </xf>
    <xf numFmtId="0" fontId="2" fillId="0" borderId="1" xfId="22" applyFont="1" applyBorder="1" applyAlignment="1">
      <alignment vertical="center"/>
      <protection/>
    </xf>
    <xf numFmtId="172" fontId="2" fillId="0" borderId="1" xfId="22" applyNumberFormat="1" applyFont="1" applyBorder="1" applyAlignment="1">
      <alignment horizontal="center" vertical="center"/>
      <protection/>
    </xf>
    <xf numFmtId="0" fontId="2" fillId="0" borderId="1" xfId="23" applyFont="1" applyBorder="1" applyAlignment="1" quotePrefix="1">
      <alignment horizontal="center" vertical="center"/>
      <protection/>
    </xf>
    <xf numFmtId="0" fontId="2" fillId="0" borderId="1" xfId="23" applyFont="1" applyBorder="1" applyAlignment="1">
      <alignment horizontal="center" vertical="center"/>
      <protection/>
    </xf>
    <xf numFmtId="0" fontId="2" fillId="0" borderId="1" xfId="23" applyNumberFormat="1" applyFont="1" applyBorder="1" applyAlignment="1">
      <alignment horizontal="left" vertical="center"/>
      <protection/>
    </xf>
    <xf numFmtId="0" fontId="2" fillId="0" borderId="1" xfId="23" applyFont="1" applyBorder="1" applyAlignment="1">
      <alignment vertical="center"/>
      <protection/>
    </xf>
    <xf numFmtId="0" fontId="2" fillId="0" borderId="1" xfId="24" applyFont="1" applyBorder="1" applyAlignment="1">
      <alignment horizontal="center" vertical="center"/>
      <protection/>
    </xf>
    <xf numFmtId="0" fontId="2" fillId="0" borderId="1" xfId="24" applyNumberFormat="1" applyFont="1" applyBorder="1" applyAlignment="1">
      <alignment horizontal="left" vertical="center"/>
      <protection/>
    </xf>
    <xf numFmtId="0" fontId="2" fillId="0" borderId="1" xfId="24" applyFont="1" applyBorder="1" applyAlignment="1">
      <alignment vertical="center"/>
      <protection/>
    </xf>
    <xf numFmtId="172" fontId="2" fillId="0" borderId="1" xfId="24" applyNumberFormat="1" applyFont="1" applyBorder="1" applyAlignment="1">
      <alignment horizontal="center" vertical="center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avadno_List1" xfId="21"/>
    <cellStyle name="Navadno_List2" xfId="22"/>
    <cellStyle name="Navadno_List6" xfId="23"/>
    <cellStyle name="Navadno_Mladinke" xfId="24"/>
    <cellStyle name="Percent" xfId="25"/>
    <cellStyle name="Valuta [0]_List1" xfId="26"/>
    <cellStyle name="Valuta_List1" xfId="27"/>
    <cellStyle name="Vejica [0]_List1" xfId="28"/>
    <cellStyle name="Vejica_List1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00"/>
  <sheetViews>
    <sheetView tabSelected="1" workbookViewId="0" topLeftCell="A1">
      <selection activeCell="U1" sqref="U1"/>
    </sheetView>
  </sheetViews>
  <sheetFormatPr defaultColWidth="9.00390625" defaultRowHeight="12.75"/>
  <cols>
    <col min="1" max="1" width="2.125" style="0" customWidth="1"/>
    <col min="2" max="2" width="4.25390625" style="122" customWidth="1"/>
    <col min="3" max="5" width="0" style="0" hidden="1" customWidth="1"/>
    <col min="6" max="6" width="4.25390625" style="0" customWidth="1"/>
    <col min="7" max="7" width="17.75390625" style="0" customWidth="1"/>
    <col min="8" max="8" width="17.25390625" style="0" customWidth="1"/>
    <col min="9" max="14" width="4.875" style="0" customWidth="1"/>
    <col min="15" max="15" width="5.75390625" style="0" customWidth="1"/>
    <col min="16" max="16" width="5.25390625" style="0" customWidth="1"/>
    <col min="17" max="17" width="6.125" style="0" customWidth="1"/>
  </cols>
  <sheetData>
    <row r="1" spans="2:6" ht="15.75">
      <c r="B1" s="198"/>
      <c r="F1" s="40" t="s">
        <v>360</v>
      </c>
    </row>
    <row r="2" spans="2:6" ht="15.75">
      <c r="B2" s="198"/>
      <c r="F2" s="40" t="s">
        <v>413</v>
      </c>
    </row>
    <row r="3" spans="2:6" ht="15">
      <c r="B3" s="198"/>
      <c r="F3" s="41" t="s">
        <v>409</v>
      </c>
    </row>
    <row r="4" spans="2:6" ht="8.25" customHeight="1">
      <c r="B4" s="198"/>
      <c r="F4" s="40"/>
    </row>
    <row r="5" spans="2:6" ht="12.75">
      <c r="B5" s="198"/>
      <c r="F5" s="42" t="s">
        <v>414</v>
      </c>
    </row>
    <row r="6" spans="2:6" ht="12.75">
      <c r="B6" s="198"/>
      <c r="F6" s="42" t="s">
        <v>415</v>
      </c>
    </row>
    <row r="7" spans="2:6" ht="12.75">
      <c r="B7" s="198"/>
      <c r="F7" s="42" t="s">
        <v>416</v>
      </c>
    </row>
    <row r="8" spans="2:17" ht="13.5" thickBot="1">
      <c r="B8" s="505"/>
      <c r="C8" s="505"/>
      <c r="D8" s="505"/>
      <c r="E8" s="505"/>
      <c r="F8" s="505"/>
      <c r="G8" s="505"/>
      <c r="H8" s="505"/>
      <c r="I8" s="506" t="s">
        <v>219</v>
      </c>
      <c r="J8" s="506" t="s">
        <v>220</v>
      </c>
      <c r="K8" s="506" t="s">
        <v>221</v>
      </c>
      <c r="L8" s="506" t="s">
        <v>222</v>
      </c>
      <c r="M8" s="506" t="s">
        <v>223</v>
      </c>
      <c r="N8" s="506" t="s">
        <v>224</v>
      </c>
      <c r="O8" s="506" t="s">
        <v>370</v>
      </c>
      <c r="P8" s="504" t="s">
        <v>371</v>
      </c>
      <c r="Q8" s="504" t="s">
        <v>370</v>
      </c>
    </row>
    <row r="9" spans="2:18" s="45" customFormat="1" ht="12.75">
      <c r="B9" s="1">
        <f aca="true" t="shared" si="0" ref="B9:C40">IF(B8=0,1,B8+1)</f>
        <v>1</v>
      </c>
      <c r="C9" s="1">
        <f t="shared" si="0"/>
        <v>1</v>
      </c>
      <c r="D9" s="1">
        <v>4</v>
      </c>
      <c r="E9" s="1">
        <v>17</v>
      </c>
      <c r="F9" s="10">
        <v>14</v>
      </c>
      <c r="G9" s="13" t="s">
        <v>35</v>
      </c>
      <c r="H9" s="50" t="s">
        <v>3</v>
      </c>
      <c r="I9" s="10">
        <v>100</v>
      </c>
      <c r="J9" s="10">
        <v>100</v>
      </c>
      <c r="K9" s="10">
        <v>99</v>
      </c>
      <c r="L9" s="10">
        <v>99</v>
      </c>
      <c r="M9" s="10">
        <v>100</v>
      </c>
      <c r="N9" s="10">
        <v>99</v>
      </c>
      <c r="O9" s="15">
        <f aca="true" t="shared" si="1" ref="O9:O72">SUM(I9:N9)</f>
        <v>597</v>
      </c>
      <c r="P9" s="44">
        <v>101.1</v>
      </c>
      <c r="Q9" s="16">
        <f aca="true" t="shared" si="2" ref="Q9:Q16">SUM(O9,P9)</f>
        <v>698.1</v>
      </c>
      <c r="R9" s="16"/>
    </row>
    <row r="10" spans="2:18" s="45" customFormat="1" ht="12.75">
      <c r="B10" s="1">
        <f t="shared" si="0"/>
        <v>2</v>
      </c>
      <c r="C10" s="1">
        <f t="shared" si="0"/>
        <v>2</v>
      </c>
      <c r="D10" s="1">
        <v>3</v>
      </c>
      <c r="E10" s="1">
        <v>40</v>
      </c>
      <c r="F10" s="10">
        <v>95</v>
      </c>
      <c r="G10" s="13" t="s">
        <v>36</v>
      </c>
      <c r="H10" s="50" t="s">
        <v>33</v>
      </c>
      <c r="I10" s="10">
        <v>98</v>
      </c>
      <c r="J10" s="10">
        <v>98</v>
      </c>
      <c r="K10" s="10">
        <v>100</v>
      </c>
      <c r="L10" s="10">
        <v>100</v>
      </c>
      <c r="M10" s="10">
        <v>100</v>
      </c>
      <c r="N10" s="10">
        <v>97</v>
      </c>
      <c r="O10" s="15">
        <f t="shared" si="1"/>
        <v>593</v>
      </c>
      <c r="P10" s="44">
        <v>101.3</v>
      </c>
      <c r="Q10" s="16">
        <f t="shared" si="2"/>
        <v>694.3</v>
      </c>
      <c r="R10" s="16"/>
    </row>
    <row r="11" spans="2:18" s="45" customFormat="1" ht="12.75">
      <c r="B11" s="1">
        <f t="shared" si="0"/>
        <v>3</v>
      </c>
      <c r="C11" s="1">
        <f t="shared" si="0"/>
        <v>3</v>
      </c>
      <c r="D11" s="1">
        <v>3</v>
      </c>
      <c r="E11" s="1">
        <v>3</v>
      </c>
      <c r="F11" s="10">
        <v>48</v>
      </c>
      <c r="G11" s="13" t="s">
        <v>37</v>
      </c>
      <c r="H11" s="50" t="s">
        <v>1</v>
      </c>
      <c r="I11" s="10">
        <v>97</v>
      </c>
      <c r="J11" s="10">
        <v>97</v>
      </c>
      <c r="K11" s="10">
        <v>97</v>
      </c>
      <c r="L11" s="10">
        <v>98</v>
      </c>
      <c r="M11" s="10">
        <v>99</v>
      </c>
      <c r="N11" s="51">
        <v>100</v>
      </c>
      <c r="O11" s="15">
        <f t="shared" si="1"/>
        <v>588</v>
      </c>
      <c r="P11" s="44">
        <v>102.6</v>
      </c>
      <c r="Q11" s="16">
        <f t="shared" si="2"/>
        <v>690.6</v>
      </c>
      <c r="R11" s="16"/>
    </row>
    <row r="12" spans="2:18" s="45" customFormat="1" ht="12.75">
      <c r="B12" s="1">
        <f t="shared" si="0"/>
        <v>4</v>
      </c>
      <c r="C12" s="1">
        <f t="shared" si="0"/>
        <v>4</v>
      </c>
      <c r="D12" s="1">
        <v>4</v>
      </c>
      <c r="E12" s="1">
        <v>25</v>
      </c>
      <c r="F12" s="10">
        <v>53</v>
      </c>
      <c r="G12" s="13" t="s">
        <v>38</v>
      </c>
      <c r="H12" s="50" t="s">
        <v>39</v>
      </c>
      <c r="I12" s="10">
        <v>99</v>
      </c>
      <c r="J12" s="10">
        <v>98</v>
      </c>
      <c r="K12" s="10">
        <v>98</v>
      </c>
      <c r="L12" s="10">
        <v>99</v>
      </c>
      <c r="M12" s="51">
        <v>95</v>
      </c>
      <c r="N12" s="51">
        <v>97</v>
      </c>
      <c r="O12" s="15">
        <f t="shared" si="1"/>
        <v>586</v>
      </c>
      <c r="P12" s="44">
        <v>100.9</v>
      </c>
      <c r="Q12" s="16">
        <f t="shared" si="2"/>
        <v>686.9</v>
      </c>
      <c r="R12" s="16"/>
    </row>
    <row r="13" spans="2:18" s="45" customFormat="1" ht="12.75">
      <c r="B13" s="1">
        <f t="shared" si="0"/>
        <v>5</v>
      </c>
      <c r="C13" s="1">
        <f t="shared" si="0"/>
        <v>5</v>
      </c>
      <c r="D13" s="1">
        <v>2</v>
      </c>
      <c r="E13" s="1">
        <v>34</v>
      </c>
      <c r="F13" s="10">
        <v>79</v>
      </c>
      <c r="G13" s="13" t="s">
        <v>40</v>
      </c>
      <c r="H13" s="50" t="s">
        <v>41</v>
      </c>
      <c r="I13" s="10">
        <v>97</v>
      </c>
      <c r="J13" s="10">
        <v>99</v>
      </c>
      <c r="K13" s="10">
        <v>96</v>
      </c>
      <c r="L13" s="10">
        <v>98</v>
      </c>
      <c r="M13" s="10">
        <v>97</v>
      </c>
      <c r="N13" s="10">
        <v>95</v>
      </c>
      <c r="O13" s="15">
        <f t="shared" si="1"/>
        <v>582</v>
      </c>
      <c r="P13" s="44">
        <v>97.6</v>
      </c>
      <c r="Q13" s="16">
        <f t="shared" si="2"/>
        <v>679.6</v>
      </c>
      <c r="R13" s="16"/>
    </row>
    <row r="14" spans="2:18" s="45" customFormat="1" ht="12.75">
      <c r="B14" s="1">
        <f t="shared" si="0"/>
        <v>6</v>
      </c>
      <c r="C14" s="1">
        <f t="shared" si="0"/>
        <v>6</v>
      </c>
      <c r="D14" s="1">
        <v>3</v>
      </c>
      <c r="E14" s="1">
        <v>21</v>
      </c>
      <c r="F14" s="10">
        <v>35</v>
      </c>
      <c r="G14" s="13" t="s">
        <v>42</v>
      </c>
      <c r="H14" s="50" t="s">
        <v>431</v>
      </c>
      <c r="I14" s="10">
        <v>95</v>
      </c>
      <c r="J14" s="10">
        <v>97</v>
      </c>
      <c r="K14" s="10">
        <v>97</v>
      </c>
      <c r="L14" s="10">
        <v>97</v>
      </c>
      <c r="M14" s="10">
        <v>98</v>
      </c>
      <c r="N14" s="10">
        <v>96</v>
      </c>
      <c r="O14" s="15">
        <f t="shared" si="1"/>
        <v>580</v>
      </c>
      <c r="P14" s="44">
        <v>99.4</v>
      </c>
      <c r="Q14" s="16">
        <f t="shared" si="2"/>
        <v>679.4</v>
      </c>
      <c r="R14" s="16"/>
    </row>
    <row r="15" spans="2:18" s="45" customFormat="1" ht="12.75">
      <c r="B15" s="1">
        <f t="shared" si="0"/>
        <v>7</v>
      </c>
      <c r="C15" s="1">
        <f t="shared" si="0"/>
        <v>7</v>
      </c>
      <c r="D15" s="1">
        <v>3</v>
      </c>
      <c r="E15" s="1">
        <v>26</v>
      </c>
      <c r="F15" s="10">
        <v>49</v>
      </c>
      <c r="G15" s="13" t="s">
        <v>43</v>
      </c>
      <c r="H15" s="50" t="s">
        <v>1</v>
      </c>
      <c r="I15" s="10">
        <v>96</v>
      </c>
      <c r="J15" s="10">
        <v>97</v>
      </c>
      <c r="K15" s="10">
        <v>96</v>
      </c>
      <c r="L15" s="10">
        <v>96</v>
      </c>
      <c r="M15" s="10">
        <v>97</v>
      </c>
      <c r="N15" s="10">
        <v>98</v>
      </c>
      <c r="O15" s="15">
        <f t="shared" si="1"/>
        <v>580</v>
      </c>
      <c r="P15" s="44">
        <v>99</v>
      </c>
      <c r="Q15" s="16">
        <f t="shared" si="2"/>
        <v>679</v>
      </c>
      <c r="R15" s="16"/>
    </row>
    <row r="16" spans="2:18" s="45" customFormat="1" ht="13.5" thickBot="1">
      <c r="B16" s="498">
        <f t="shared" si="0"/>
        <v>8</v>
      </c>
      <c r="C16" s="498">
        <f t="shared" si="0"/>
        <v>8</v>
      </c>
      <c r="D16" s="498">
        <v>4</v>
      </c>
      <c r="E16" s="498">
        <v>21</v>
      </c>
      <c r="F16" s="70">
        <v>47</v>
      </c>
      <c r="G16" s="499" t="s">
        <v>44</v>
      </c>
      <c r="H16" s="500" t="s">
        <v>421</v>
      </c>
      <c r="I16" s="70">
        <v>97</v>
      </c>
      <c r="J16" s="70">
        <v>97</v>
      </c>
      <c r="K16" s="70">
        <v>94</v>
      </c>
      <c r="L16" s="70">
        <v>98</v>
      </c>
      <c r="M16" s="70">
        <v>98</v>
      </c>
      <c r="N16" s="70">
        <v>98</v>
      </c>
      <c r="O16" s="75">
        <f t="shared" si="1"/>
        <v>582</v>
      </c>
      <c r="P16" s="72">
        <v>0</v>
      </c>
      <c r="Q16" s="73">
        <f t="shared" si="2"/>
        <v>582</v>
      </c>
      <c r="R16" s="16"/>
    </row>
    <row r="17" spans="2:18" ht="12.75">
      <c r="B17" s="1">
        <f t="shared" si="0"/>
        <v>9</v>
      </c>
      <c r="C17" s="1">
        <f t="shared" si="0"/>
        <v>9</v>
      </c>
      <c r="D17" s="1">
        <v>4</v>
      </c>
      <c r="E17" s="1">
        <v>1</v>
      </c>
      <c r="F17" s="1">
        <v>73</v>
      </c>
      <c r="G17" s="47" t="s">
        <v>45</v>
      </c>
      <c r="H17" s="14" t="s">
        <v>161</v>
      </c>
      <c r="I17" s="1">
        <v>99</v>
      </c>
      <c r="J17" s="1">
        <v>99</v>
      </c>
      <c r="K17" s="1">
        <v>97</v>
      </c>
      <c r="L17" s="1">
        <v>93</v>
      </c>
      <c r="M17" s="1">
        <v>97</v>
      </c>
      <c r="N17" s="1">
        <v>95</v>
      </c>
      <c r="O17" s="15">
        <f t="shared" si="1"/>
        <v>580</v>
      </c>
      <c r="P17" s="4"/>
      <c r="Q17" s="5"/>
      <c r="R17" s="16"/>
    </row>
    <row r="18" spans="2:18" ht="12.75">
      <c r="B18" s="1">
        <f t="shared" si="0"/>
        <v>10</v>
      </c>
      <c r="C18" s="1">
        <f t="shared" si="0"/>
        <v>10</v>
      </c>
      <c r="D18" s="1">
        <v>4</v>
      </c>
      <c r="E18" s="1">
        <v>42</v>
      </c>
      <c r="F18" s="1">
        <v>23</v>
      </c>
      <c r="G18" s="47" t="s">
        <v>46</v>
      </c>
      <c r="H18" s="14" t="s">
        <v>47</v>
      </c>
      <c r="I18" s="1">
        <v>96</v>
      </c>
      <c r="J18" s="1">
        <v>96</v>
      </c>
      <c r="K18" s="1">
        <v>97</v>
      </c>
      <c r="L18" s="1">
        <v>94</v>
      </c>
      <c r="M18" s="1">
        <v>99</v>
      </c>
      <c r="N18" s="1">
        <v>97</v>
      </c>
      <c r="O18" s="15">
        <f t="shared" si="1"/>
        <v>579</v>
      </c>
      <c r="P18" s="10"/>
      <c r="Q18" s="5"/>
      <c r="R18" s="16">
        <f>IF(Q18="","",SUM(P18:Q18))</f>
      </c>
    </row>
    <row r="19" spans="2:18" ht="12.75">
      <c r="B19" s="1">
        <f t="shared" si="0"/>
        <v>11</v>
      </c>
      <c r="C19" s="1">
        <f t="shared" si="0"/>
        <v>11</v>
      </c>
      <c r="D19" s="1">
        <v>3</v>
      </c>
      <c r="E19" s="1">
        <v>18</v>
      </c>
      <c r="F19" s="1">
        <v>12</v>
      </c>
      <c r="G19" s="48" t="s">
        <v>48</v>
      </c>
      <c r="H19" s="14" t="s">
        <v>49</v>
      </c>
      <c r="I19" s="1">
        <v>97</v>
      </c>
      <c r="J19" s="1">
        <v>99</v>
      </c>
      <c r="K19" s="1">
        <v>95</v>
      </c>
      <c r="L19" s="1">
        <v>95</v>
      </c>
      <c r="M19" s="1">
        <v>97</v>
      </c>
      <c r="N19" s="1">
        <v>96</v>
      </c>
      <c r="O19" s="15">
        <f t="shared" si="1"/>
        <v>579</v>
      </c>
      <c r="P19" s="8"/>
      <c r="Q19" s="5"/>
      <c r="R19" s="16">
        <f>IF(Q19="","",SUM(P19:Q19))</f>
      </c>
    </row>
    <row r="20" spans="2:18" ht="12.75">
      <c r="B20" s="1">
        <f t="shared" si="0"/>
        <v>12</v>
      </c>
      <c r="C20" s="10">
        <f t="shared" si="0"/>
        <v>12</v>
      </c>
      <c r="D20" s="10">
        <v>3</v>
      </c>
      <c r="E20" s="10">
        <v>24</v>
      </c>
      <c r="F20" s="1">
        <v>19</v>
      </c>
      <c r="G20" s="47" t="s">
        <v>50</v>
      </c>
      <c r="H20" s="14" t="s">
        <v>51</v>
      </c>
      <c r="I20" s="1">
        <v>95</v>
      </c>
      <c r="J20" s="1">
        <v>98</v>
      </c>
      <c r="K20" s="1">
        <v>97</v>
      </c>
      <c r="L20" s="1">
        <v>94</v>
      </c>
      <c r="M20" s="1">
        <v>100</v>
      </c>
      <c r="N20" s="1">
        <v>95</v>
      </c>
      <c r="O20" s="15">
        <f t="shared" si="1"/>
        <v>579</v>
      </c>
      <c r="P20" s="10"/>
      <c r="Q20" s="5"/>
      <c r="R20" s="16"/>
    </row>
    <row r="21" spans="2:18" ht="12.75">
      <c r="B21" s="1">
        <f t="shared" si="0"/>
        <v>13</v>
      </c>
      <c r="C21" s="10">
        <f t="shared" si="0"/>
        <v>13</v>
      </c>
      <c r="D21" s="10">
        <v>3</v>
      </c>
      <c r="E21" s="10">
        <v>35</v>
      </c>
      <c r="F21" s="1">
        <v>38</v>
      </c>
      <c r="G21" s="47" t="s">
        <v>52</v>
      </c>
      <c r="H21" s="14" t="s">
        <v>458</v>
      </c>
      <c r="I21" s="1">
        <v>98</v>
      </c>
      <c r="J21" s="1">
        <v>97</v>
      </c>
      <c r="K21" s="1">
        <v>98</v>
      </c>
      <c r="L21" s="1">
        <v>98</v>
      </c>
      <c r="M21" s="1">
        <v>96</v>
      </c>
      <c r="N21" s="1">
        <v>92</v>
      </c>
      <c r="O21" s="15">
        <f t="shared" si="1"/>
        <v>579</v>
      </c>
      <c r="P21" s="4"/>
      <c r="Q21" s="5"/>
      <c r="R21" s="16"/>
    </row>
    <row r="22" spans="2:18" ht="12.75">
      <c r="B22" s="1">
        <f t="shared" si="0"/>
        <v>14</v>
      </c>
      <c r="C22" s="1">
        <f t="shared" si="0"/>
        <v>14</v>
      </c>
      <c r="D22" s="1">
        <v>3</v>
      </c>
      <c r="E22" s="1">
        <v>44</v>
      </c>
      <c r="F22" s="1">
        <v>52</v>
      </c>
      <c r="G22" s="47" t="s">
        <v>54</v>
      </c>
      <c r="H22" s="14" t="s">
        <v>39</v>
      </c>
      <c r="I22" s="1">
        <v>93</v>
      </c>
      <c r="J22" s="1">
        <v>98</v>
      </c>
      <c r="K22" s="1">
        <v>97</v>
      </c>
      <c r="L22" s="1">
        <v>98</v>
      </c>
      <c r="M22" s="1">
        <v>94</v>
      </c>
      <c r="N22" s="1">
        <v>98</v>
      </c>
      <c r="O22" s="15">
        <f t="shared" si="1"/>
        <v>578</v>
      </c>
      <c r="P22" s="10"/>
      <c r="Q22" s="5"/>
      <c r="R22" s="16"/>
    </row>
    <row r="23" spans="2:18" ht="12.75">
      <c r="B23" s="1">
        <f t="shared" si="0"/>
        <v>15</v>
      </c>
      <c r="C23" s="10">
        <f t="shared" si="0"/>
        <v>15</v>
      </c>
      <c r="D23" s="10">
        <v>4</v>
      </c>
      <c r="E23" s="10">
        <v>19</v>
      </c>
      <c r="F23" s="1">
        <v>101</v>
      </c>
      <c r="G23" s="33" t="s">
        <v>55</v>
      </c>
      <c r="H23" s="14" t="s">
        <v>56</v>
      </c>
      <c r="I23" s="1">
        <v>96</v>
      </c>
      <c r="J23" s="1">
        <v>94</v>
      </c>
      <c r="K23" s="1">
        <v>97</v>
      </c>
      <c r="L23" s="1">
        <v>96</v>
      </c>
      <c r="M23" s="1">
        <v>98</v>
      </c>
      <c r="N23" s="1">
        <v>97</v>
      </c>
      <c r="O23" s="15">
        <f t="shared" si="1"/>
        <v>578</v>
      </c>
      <c r="P23" s="8"/>
      <c r="Q23" s="5"/>
      <c r="R23" s="16"/>
    </row>
    <row r="24" spans="2:18" ht="12.75">
      <c r="B24" s="1">
        <f t="shared" si="0"/>
        <v>16</v>
      </c>
      <c r="C24" s="10">
        <f t="shared" si="0"/>
        <v>16</v>
      </c>
      <c r="D24" s="10">
        <v>4</v>
      </c>
      <c r="E24" s="10">
        <v>30</v>
      </c>
      <c r="F24" s="1">
        <v>67</v>
      </c>
      <c r="G24" s="47" t="s">
        <v>57</v>
      </c>
      <c r="H24" s="14" t="s">
        <v>58</v>
      </c>
      <c r="I24" s="1">
        <v>95</v>
      </c>
      <c r="J24" s="1">
        <v>96</v>
      </c>
      <c r="K24" s="1">
        <v>97</v>
      </c>
      <c r="L24" s="1">
        <v>98</v>
      </c>
      <c r="M24" s="1">
        <v>95</v>
      </c>
      <c r="N24" s="1">
        <v>97</v>
      </c>
      <c r="O24" s="15">
        <f t="shared" si="1"/>
        <v>578</v>
      </c>
      <c r="P24" s="10"/>
      <c r="Q24" s="5"/>
      <c r="R24" s="16"/>
    </row>
    <row r="25" spans="2:18" ht="12.75">
      <c r="B25" s="1">
        <f t="shared" si="0"/>
        <v>17</v>
      </c>
      <c r="C25" s="1">
        <f t="shared" si="0"/>
        <v>17</v>
      </c>
      <c r="D25" s="1">
        <v>3</v>
      </c>
      <c r="E25" s="1">
        <v>8</v>
      </c>
      <c r="F25" s="1">
        <v>24</v>
      </c>
      <c r="G25" s="47" t="s">
        <v>59</v>
      </c>
      <c r="H25" s="14" t="s">
        <v>456</v>
      </c>
      <c r="I25" s="1">
        <v>95</v>
      </c>
      <c r="J25" s="1">
        <v>93</v>
      </c>
      <c r="K25" s="1">
        <v>98</v>
      </c>
      <c r="L25" s="1">
        <v>97</v>
      </c>
      <c r="M25" s="1">
        <v>96</v>
      </c>
      <c r="N25" s="1">
        <v>98</v>
      </c>
      <c r="O25" s="15">
        <f t="shared" si="1"/>
        <v>577</v>
      </c>
      <c r="P25" s="10"/>
      <c r="Q25" s="5"/>
      <c r="R25" s="16">
        <f>IF(Q25="","",SUM(P25:Q25))</f>
      </c>
    </row>
    <row r="26" spans="2:18" ht="12.75">
      <c r="B26" s="1">
        <f t="shared" si="0"/>
        <v>18</v>
      </c>
      <c r="C26" s="1">
        <f t="shared" si="0"/>
        <v>18</v>
      </c>
      <c r="D26" s="1">
        <v>4</v>
      </c>
      <c r="E26" s="1">
        <v>23</v>
      </c>
      <c r="F26" s="1">
        <v>90</v>
      </c>
      <c r="G26" s="47" t="s">
        <v>60</v>
      </c>
      <c r="H26" s="14" t="s">
        <v>61</v>
      </c>
      <c r="I26" s="1">
        <v>95</v>
      </c>
      <c r="J26" s="1">
        <v>95</v>
      </c>
      <c r="K26" s="1">
        <v>96</v>
      </c>
      <c r="L26" s="1">
        <v>98</v>
      </c>
      <c r="M26" s="1">
        <v>96</v>
      </c>
      <c r="N26" s="1">
        <v>97</v>
      </c>
      <c r="O26" s="15">
        <f t="shared" si="1"/>
        <v>577</v>
      </c>
      <c r="P26" s="10"/>
      <c r="Q26" s="5"/>
      <c r="R26" s="16"/>
    </row>
    <row r="27" spans="2:18" ht="12.75">
      <c r="B27" s="1">
        <f t="shared" si="0"/>
        <v>19</v>
      </c>
      <c r="C27" s="1">
        <f t="shared" si="0"/>
        <v>19</v>
      </c>
      <c r="D27" s="1">
        <v>2</v>
      </c>
      <c r="E27" s="1">
        <v>36</v>
      </c>
      <c r="F27" s="1">
        <v>42</v>
      </c>
      <c r="G27" s="47" t="s">
        <v>62</v>
      </c>
      <c r="H27" s="14" t="s">
        <v>9</v>
      </c>
      <c r="I27" s="1">
        <v>97</v>
      </c>
      <c r="J27" s="1">
        <v>99</v>
      </c>
      <c r="K27" s="1">
        <v>97</v>
      </c>
      <c r="L27" s="1">
        <v>94</v>
      </c>
      <c r="M27" s="1">
        <v>93</v>
      </c>
      <c r="N27" s="1">
        <v>97</v>
      </c>
      <c r="O27" s="15">
        <f t="shared" si="1"/>
        <v>577</v>
      </c>
      <c r="P27" s="10"/>
      <c r="Q27" s="5"/>
      <c r="R27" s="16">
        <f>IF(Q27="","",SUM(P27:Q27))</f>
      </c>
    </row>
    <row r="28" spans="2:18" ht="12.75">
      <c r="B28" s="1">
        <f t="shared" si="0"/>
        <v>20</v>
      </c>
      <c r="C28" s="1">
        <f t="shared" si="0"/>
        <v>20</v>
      </c>
      <c r="D28" s="1">
        <v>2</v>
      </c>
      <c r="E28" s="1">
        <v>41</v>
      </c>
      <c r="F28" s="1">
        <v>59</v>
      </c>
      <c r="G28" s="47" t="s">
        <v>63</v>
      </c>
      <c r="H28" s="14" t="s">
        <v>30</v>
      </c>
      <c r="I28" s="1">
        <v>94</v>
      </c>
      <c r="J28" s="1">
        <v>97</v>
      </c>
      <c r="K28" s="1">
        <v>94</v>
      </c>
      <c r="L28" s="1">
        <v>97</v>
      </c>
      <c r="M28" s="1">
        <v>95</v>
      </c>
      <c r="N28" s="1">
        <v>99</v>
      </c>
      <c r="O28" s="15">
        <f t="shared" si="1"/>
        <v>576</v>
      </c>
      <c r="P28" s="10"/>
      <c r="Q28" s="5"/>
      <c r="R28" s="16"/>
    </row>
    <row r="29" spans="2:18" ht="12.75">
      <c r="B29" s="1">
        <f t="shared" si="0"/>
        <v>21</v>
      </c>
      <c r="C29" s="1">
        <f t="shared" si="0"/>
        <v>21</v>
      </c>
      <c r="D29" s="1">
        <v>4</v>
      </c>
      <c r="E29" s="1">
        <v>10</v>
      </c>
      <c r="F29" s="1">
        <v>64</v>
      </c>
      <c r="G29" s="47" t="s">
        <v>64</v>
      </c>
      <c r="H29" s="17" t="s">
        <v>463</v>
      </c>
      <c r="I29" s="1">
        <v>96</v>
      </c>
      <c r="J29" s="1">
        <v>96</v>
      </c>
      <c r="K29" s="1">
        <v>92</v>
      </c>
      <c r="L29" s="1">
        <v>96</v>
      </c>
      <c r="M29" s="1">
        <v>98</v>
      </c>
      <c r="N29" s="1">
        <v>98</v>
      </c>
      <c r="O29" s="15">
        <f t="shared" si="1"/>
        <v>576</v>
      </c>
      <c r="P29" s="10"/>
      <c r="Q29" s="5"/>
      <c r="R29" s="16"/>
    </row>
    <row r="30" spans="2:18" ht="12.75">
      <c r="B30" s="1">
        <f t="shared" si="0"/>
        <v>22</v>
      </c>
      <c r="C30" s="1">
        <f t="shared" si="0"/>
        <v>22</v>
      </c>
      <c r="D30" s="1">
        <v>4</v>
      </c>
      <c r="E30" s="1">
        <v>28</v>
      </c>
      <c r="F30" s="1">
        <v>20</v>
      </c>
      <c r="G30" s="47" t="s">
        <v>66</v>
      </c>
      <c r="H30" s="14" t="s">
        <v>51</v>
      </c>
      <c r="I30" s="1">
        <v>96</v>
      </c>
      <c r="J30" s="9">
        <v>96</v>
      </c>
      <c r="K30" s="9">
        <v>96</v>
      </c>
      <c r="L30" s="9">
        <v>96</v>
      </c>
      <c r="M30" s="9">
        <v>95</v>
      </c>
      <c r="N30" s="9">
        <v>97</v>
      </c>
      <c r="O30" s="15">
        <f t="shared" si="1"/>
        <v>576</v>
      </c>
      <c r="P30" s="11"/>
      <c r="Q30" s="12"/>
      <c r="R30" s="16">
        <f>IF(Q30="","",SUM(P30:Q30))</f>
      </c>
    </row>
    <row r="31" spans="2:18" ht="12.75">
      <c r="B31" s="1">
        <f t="shared" si="0"/>
        <v>23</v>
      </c>
      <c r="C31" s="1">
        <f t="shared" si="0"/>
        <v>23</v>
      </c>
      <c r="D31" s="1">
        <v>3</v>
      </c>
      <c r="E31" s="1">
        <v>6</v>
      </c>
      <c r="F31" s="1">
        <v>41</v>
      </c>
      <c r="G31" s="47" t="s">
        <v>67</v>
      </c>
      <c r="H31" s="14" t="s">
        <v>9</v>
      </c>
      <c r="I31" s="1">
        <v>96</v>
      </c>
      <c r="J31" s="1">
        <v>95</v>
      </c>
      <c r="K31" s="1">
        <v>96</v>
      </c>
      <c r="L31" s="1">
        <v>97</v>
      </c>
      <c r="M31" s="1">
        <v>96</v>
      </c>
      <c r="N31" s="1">
        <v>96</v>
      </c>
      <c r="O31" s="15">
        <f t="shared" si="1"/>
        <v>576</v>
      </c>
      <c r="P31" s="10"/>
      <c r="Q31" s="5"/>
      <c r="R31" s="16">
        <f>IF(Q31="","",SUM(P31:Q31))</f>
      </c>
    </row>
    <row r="32" spans="2:18" ht="12.75">
      <c r="B32" s="1">
        <f t="shared" si="0"/>
        <v>24</v>
      </c>
      <c r="C32" s="1">
        <f t="shared" si="0"/>
        <v>24</v>
      </c>
      <c r="D32" s="1">
        <v>3</v>
      </c>
      <c r="E32" s="1">
        <v>22</v>
      </c>
      <c r="F32" s="1">
        <v>74</v>
      </c>
      <c r="G32" s="47" t="s">
        <v>68</v>
      </c>
      <c r="H32" s="14" t="s">
        <v>161</v>
      </c>
      <c r="I32" s="1">
        <v>94</v>
      </c>
      <c r="J32" s="1">
        <v>95</v>
      </c>
      <c r="K32" s="1">
        <v>97</v>
      </c>
      <c r="L32" s="1">
        <v>99</v>
      </c>
      <c r="M32" s="1">
        <v>95</v>
      </c>
      <c r="N32" s="1">
        <v>96</v>
      </c>
      <c r="O32" s="15">
        <f t="shared" si="1"/>
        <v>576</v>
      </c>
      <c r="P32" s="10"/>
      <c r="Q32" s="5"/>
      <c r="R32" s="16"/>
    </row>
    <row r="33" spans="2:18" ht="12.75">
      <c r="B33" s="1">
        <f t="shared" si="0"/>
        <v>25</v>
      </c>
      <c r="C33" s="1">
        <f t="shared" si="0"/>
        <v>25</v>
      </c>
      <c r="D33" s="1">
        <v>3</v>
      </c>
      <c r="E33" s="1">
        <v>36</v>
      </c>
      <c r="F33" s="1">
        <v>18</v>
      </c>
      <c r="G33" s="49" t="s">
        <v>69</v>
      </c>
      <c r="H33" s="14" t="s">
        <v>51</v>
      </c>
      <c r="I33" s="9">
        <v>97</v>
      </c>
      <c r="J33" s="9">
        <v>93</v>
      </c>
      <c r="K33" s="9">
        <v>93</v>
      </c>
      <c r="L33" s="9">
        <v>97</v>
      </c>
      <c r="M33" s="9">
        <v>99</v>
      </c>
      <c r="N33" s="9">
        <v>96</v>
      </c>
      <c r="O33" s="15">
        <f t="shared" si="1"/>
        <v>575</v>
      </c>
      <c r="P33" s="11"/>
      <c r="Q33" s="12"/>
      <c r="R33" s="16">
        <f>IF(Q33="","",SUM(P33:Q33))</f>
      </c>
    </row>
    <row r="34" spans="2:18" ht="12.75">
      <c r="B34" s="1">
        <f t="shared" si="0"/>
        <v>26</v>
      </c>
      <c r="C34" s="1">
        <f t="shared" si="0"/>
        <v>26</v>
      </c>
      <c r="D34" s="1">
        <v>2</v>
      </c>
      <c r="E34" s="1">
        <v>40</v>
      </c>
      <c r="F34" s="1">
        <v>60</v>
      </c>
      <c r="G34" s="47" t="s">
        <v>70</v>
      </c>
      <c r="H34" s="14" t="s">
        <v>30</v>
      </c>
      <c r="I34" s="1">
        <v>96</v>
      </c>
      <c r="J34" s="1">
        <v>96</v>
      </c>
      <c r="K34" s="1">
        <v>96</v>
      </c>
      <c r="L34" s="1">
        <v>95</v>
      </c>
      <c r="M34" s="1">
        <v>98</v>
      </c>
      <c r="N34" s="1">
        <v>94</v>
      </c>
      <c r="O34" s="15">
        <f t="shared" si="1"/>
        <v>575</v>
      </c>
      <c r="P34" s="10"/>
      <c r="Q34" s="5"/>
      <c r="R34" s="16"/>
    </row>
    <row r="35" spans="2:18" ht="12.75">
      <c r="B35" s="1">
        <f t="shared" si="0"/>
        <v>27</v>
      </c>
      <c r="C35" s="1">
        <f t="shared" si="0"/>
        <v>27</v>
      </c>
      <c r="D35" s="1">
        <v>4</v>
      </c>
      <c r="E35" s="1">
        <v>5</v>
      </c>
      <c r="F35" s="1">
        <v>22</v>
      </c>
      <c r="G35" s="47" t="s">
        <v>71</v>
      </c>
      <c r="H35" s="14" t="s">
        <v>47</v>
      </c>
      <c r="I35" s="1">
        <v>95</v>
      </c>
      <c r="J35" s="1">
        <v>91</v>
      </c>
      <c r="K35" s="1">
        <v>99</v>
      </c>
      <c r="L35" s="1">
        <v>94</v>
      </c>
      <c r="M35" s="1">
        <v>96</v>
      </c>
      <c r="N35" s="1">
        <v>99</v>
      </c>
      <c r="O35" s="15">
        <f t="shared" si="1"/>
        <v>574</v>
      </c>
      <c r="P35" s="10"/>
      <c r="Q35" s="5"/>
      <c r="R35" s="16">
        <f>IF(Q35="","",SUM(P35:Q35))</f>
      </c>
    </row>
    <row r="36" spans="2:18" ht="12.75">
      <c r="B36" s="1">
        <f t="shared" si="0"/>
        <v>28</v>
      </c>
      <c r="C36" s="1">
        <f t="shared" si="0"/>
        <v>28</v>
      </c>
      <c r="D36" s="1">
        <v>4</v>
      </c>
      <c r="E36" s="1">
        <v>37</v>
      </c>
      <c r="F36" s="1">
        <v>28</v>
      </c>
      <c r="G36" s="47" t="s">
        <v>72</v>
      </c>
      <c r="H36" s="14" t="s">
        <v>73</v>
      </c>
      <c r="I36" s="1">
        <v>95</v>
      </c>
      <c r="J36" s="1">
        <v>97</v>
      </c>
      <c r="K36" s="1">
        <v>95</v>
      </c>
      <c r="L36" s="1">
        <v>96</v>
      </c>
      <c r="M36" s="1">
        <v>94</v>
      </c>
      <c r="N36" s="1">
        <v>97</v>
      </c>
      <c r="O36" s="15">
        <f t="shared" si="1"/>
        <v>574</v>
      </c>
      <c r="P36" s="10"/>
      <c r="Q36" s="5"/>
      <c r="R36" s="16">
        <f>IF(Q36="","",SUM(P36:Q36))</f>
      </c>
    </row>
    <row r="37" spans="2:18" ht="12.75">
      <c r="B37" s="1">
        <f t="shared" si="0"/>
        <v>29</v>
      </c>
      <c r="C37" s="1">
        <f t="shared" si="0"/>
        <v>29</v>
      </c>
      <c r="D37" s="1">
        <v>3</v>
      </c>
      <c r="E37" s="1">
        <v>7</v>
      </c>
      <c r="F37" s="1">
        <v>43</v>
      </c>
      <c r="G37" s="47" t="s">
        <v>74</v>
      </c>
      <c r="H37" s="14" t="s">
        <v>9</v>
      </c>
      <c r="I37" s="1">
        <v>90</v>
      </c>
      <c r="J37" s="1">
        <v>96</v>
      </c>
      <c r="K37" s="1">
        <v>96</v>
      </c>
      <c r="L37" s="1">
        <v>94</v>
      </c>
      <c r="M37" s="1">
        <v>99</v>
      </c>
      <c r="N37" s="1">
        <v>98</v>
      </c>
      <c r="O37" s="15">
        <f t="shared" si="1"/>
        <v>573</v>
      </c>
      <c r="P37" s="10"/>
      <c r="Q37" s="5"/>
      <c r="R37" s="16">
        <f>IF(Q37="","",SUM(P37:Q37))</f>
      </c>
    </row>
    <row r="38" spans="2:18" ht="12.75">
      <c r="B38" s="1">
        <f t="shared" si="0"/>
        <v>30</v>
      </c>
      <c r="C38" s="1">
        <f t="shared" si="0"/>
        <v>30</v>
      </c>
      <c r="D38" s="1">
        <v>4</v>
      </c>
      <c r="E38" s="1">
        <v>29</v>
      </c>
      <c r="F38" s="1">
        <v>72</v>
      </c>
      <c r="G38" s="47" t="s">
        <v>75</v>
      </c>
      <c r="H38" s="14" t="s">
        <v>161</v>
      </c>
      <c r="I38" s="1">
        <v>95</v>
      </c>
      <c r="J38" s="1">
        <v>96</v>
      </c>
      <c r="K38" s="1">
        <v>95</v>
      </c>
      <c r="L38" s="1">
        <v>96</v>
      </c>
      <c r="M38" s="1">
        <v>93</v>
      </c>
      <c r="N38" s="1">
        <v>97</v>
      </c>
      <c r="O38" s="15">
        <f t="shared" si="1"/>
        <v>572</v>
      </c>
      <c r="P38" s="10"/>
      <c r="Q38" s="5"/>
      <c r="R38" s="16"/>
    </row>
    <row r="39" spans="2:18" ht="12.75">
      <c r="B39" s="1">
        <f t="shared" si="0"/>
        <v>31</v>
      </c>
      <c r="C39" s="1">
        <f t="shared" si="0"/>
        <v>31</v>
      </c>
      <c r="D39" s="1">
        <v>4</v>
      </c>
      <c r="E39" s="1">
        <v>14</v>
      </c>
      <c r="F39" s="1">
        <v>29</v>
      </c>
      <c r="G39" s="47" t="s">
        <v>76</v>
      </c>
      <c r="H39" s="14" t="s">
        <v>73</v>
      </c>
      <c r="I39" s="1">
        <v>95</v>
      </c>
      <c r="J39" s="1">
        <v>97</v>
      </c>
      <c r="K39" s="1">
        <v>95</v>
      </c>
      <c r="L39" s="1">
        <v>94</v>
      </c>
      <c r="M39" s="1">
        <v>95</v>
      </c>
      <c r="N39" s="1">
        <v>96</v>
      </c>
      <c r="O39" s="15">
        <f t="shared" si="1"/>
        <v>572</v>
      </c>
      <c r="P39" s="10"/>
      <c r="Q39" s="5"/>
      <c r="R39" s="16">
        <f>IF(Q39="","",SUM(P39:Q39))</f>
      </c>
    </row>
    <row r="40" spans="2:18" ht="12.75">
      <c r="B40" s="1">
        <f t="shared" si="0"/>
        <v>32</v>
      </c>
      <c r="C40" s="1">
        <f t="shared" si="0"/>
        <v>32</v>
      </c>
      <c r="D40" s="1">
        <v>2</v>
      </c>
      <c r="E40" s="1">
        <v>42</v>
      </c>
      <c r="F40" s="1">
        <v>99</v>
      </c>
      <c r="G40" s="47" t="s">
        <v>77</v>
      </c>
      <c r="H40" s="14" t="s">
        <v>78</v>
      </c>
      <c r="I40" s="1">
        <v>95</v>
      </c>
      <c r="J40" s="1">
        <v>96</v>
      </c>
      <c r="K40" s="1">
        <v>93</v>
      </c>
      <c r="L40" s="1">
        <v>97</v>
      </c>
      <c r="M40" s="1">
        <v>93</v>
      </c>
      <c r="N40" s="1">
        <v>97</v>
      </c>
      <c r="O40" s="15">
        <f t="shared" si="1"/>
        <v>571</v>
      </c>
      <c r="P40" s="10"/>
      <c r="Q40" s="5"/>
      <c r="R40" s="16"/>
    </row>
    <row r="41" spans="2:18" ht="12.75">
      <c r="B41" s="1">
        <f aca="true" t="shared" si="3" ref="B41:C72">IF(B40=0,1,B40+1)</f>
        <v>33</v>
      </c>
      <c r="C41" s="1">
        <f t="shared" si="3"/>
        <v>33</v>
      </c>
      <c r="D41" s="1">
        <v>3</v>
      </c>
      <c r="E41" s="1">
        <v>28</v>
      </c>
      <c r="F41" s="1">
        <v>68</v>
      </c>
      <c r="G41" s="47" t="s">
        <v>79</v>
      </c>
      <c r="H41" s="14" t="s">
        <v>13</v>
      </c>
      <c r="I41" s="1">
        <v>95</v>
      </c>
      <c r="J41" s="1">
        <v>96</v>
      </c>
      <c r="K41" s="1">
        <v>94</v>
      </c>
      <c r="L41" s="1">
        <v>98</v>
      </c>
      <c r="M41" s="1">
        <v>92</v>
      </c>
      <c r="N41" s="1">
        <v>96</v>
      </c>
      <c r="O41" s="15">
        <f t="shared" si="1"/>
        <v>571</v>
      </c>
      <c r="P41" s="10"/>
      <c r="Q41" s="5"/>
      <c r="R41" s="16"/>
    </row>
    <row r="42" spans="2:18" ht="12.75">
      <c r="B42" s="1">
        <f t="shared" si="3"/>
        <v>34</v>
      </c>
      <c r="C42" s="1">
        <f t="shared" si="3"/>
        <v>34</v>
      </c>
      <c r="D42" s="1">
        <v>4</v>
      </c>
      <c r="E42" s="1">
        <v>44</v>
      </c>
      <c r="F42" s="1">
        <v>11</v>
      </c>
      <c r="G42" s="33" t="s">
        <v>80</v>
      </c>
      <c r="H42" s="14" t="s">
        <v>24</v>
      </c>
      <c r="I42" s="9">
        <v>96</v>
      </c>
      <c r="J42" s="9">
        <v>95</v>
      </c>
      <c r="K42" s="9">
        <v>94</v>
      </c>
      <c r="L42" s="9">
        <v>97</v>
      </c>
      <c r="M42" s="9">
        <v>94</v>
      </c>
      <c r="N42" s="9">
        <v>95</v>
      </c>
      <c r="O42" s="15">
        <f t="shared" si="1"/>
        <v>571</v>
      </c>
      <c r="P42" s="11"/>
      <c r="Q42" s="12"/>
      <c r="R42" s="16">
        <f>IF(Q42="","",SUM(P42:Q42))</f>
      </c>
    </row>
    <row r="43" spans="2:18" ht="12.75">
      <c r="B43" s="1">
        <f t="shared" si="3"/>
        <v>35</v>
      </c>
      <c r="C43" s="1">
        <f t="shared" si="3"/>
        <v>35</v>
      </c>
      <c r="D43" s="1">
        <v>4</v>
      </c>
      <c r="E43" s="1">
        <v>41</v>
      </c>
      <c r="F43" s="1">
        <v>92</v>
      </c>
      <c r="G43" s="47" t="s">
        <v>81</v>
      </c>
      <c r="H43" s="14" t="s">
        <v>82</v>
      </c>
      <c r="I43" s="1">
        <v>96</v>
      </c>
      <c r="J43" s="1">
        <v>94</v>
      </c>
      <c r="K43" s="1">
        <v>93</v>
      </c>
      <c r="L43" s="1">
        <v>96</v>
      </c>
      <c r="M43" s="1">
        <v>94</v>
      </c>
      <c r="N43" s="1">
        <v>97</v>
      </c>
      <c r="O43" s="15">
        <f t="shared" si="1"/>
        <v>570</v>
      </c>
      <c r="P43" s="10"/>
      <c r="Q43" s="5"/>
      <c r="R43" s="16"/>
    </row>
    <row r="44" spans="2:18" ht="12.75">
      <c r="B44" s="1">
        <f t="shared" si="3"/>
        <v>36</v>
      </c>
      <c r="C44" s="1">
        <f t="shared" si="3"/>
        <v>36</v>
      </c>
      <c r="D44" s="1">
        <v>3</v>
      </c>
      <c r="E44" s="1">
        <v>30</v>
      </c>
      <c r="F44" s="1">
        <v>63</v>
      </c>
      <c r="G44" s="47" t="s">
        <v>83</v>
      </c>
      <c r="H44" s="17" t="s">
        <v>463</v>
      </c>
      <c r="I44" s="1">
        <v>96</v>
      </c>
      <c r="J44" s="1">
        <v>96</v>
      </c>
      <c r="K44" s="1">
        <v>95</v>
      </c>
      <c r="L44" s="1">
        <v>94</v>
      </c>
      <c r="M44" s="1">
        <v>95</v>
      </c>
      <c r="N44" s="1">
        <v>94</v>
      </c>
      <c r="O44" s="15">
        <f t="shared" si="1"/>
        <v>570</v>
      </c>
      <c r="P44" s="10"/>
      <c r="Q44" s="5"/>
      <c r="R44" s="16"/>
    </row>
    <row r="45" spans="2:18" ht="12.75">
      <c r="B45" s="1">
        <f t="shared" si="3"/>
        <v>37</v>
      </c>
      <c r="C45" s="1">
        <f t="shared" si="3"/>
        <v>37</v>
      </c>
      <c r="D45" s="1">
        <v>4</v>
      </c>
      <c r="E45" s="1">
        <v>7</v>
      </c>
      <c r="F45" s="1">
        <v>89</v>
      </c>
      <c r="G45" s="47" t="s">
        <v>84</v>
      </c>
      <c r="H45" s="14" t="s">
        <v>61</v>
      </c>
      <c r="I45" s="1">
        <v>93</v>
      </c>
      <c r="J45" s="1">
        <v>93</v>
      </c>
      <c r="K45" s="1">
        <v>97</v>
      </c>
      <c r="L45" s="1">
        <v>96</v>
      </c>
      <c r="M45" s="1">
        <v>98</v>
      </c>
      <c r="N45" s="1">
        <v>93</v>
      </c>
      <c r="O45" s="15">
        <f t="shared" si="1"/>
        <v>570</v>
      </c>
      <c r="P45" s="10"/>
      <c r="Q45" s="5"/>
      <c r="R45" s="16"/>
    </row>
    <row r="46" spans="2:18" ht="12.75">
      <c r="B46" s="1">
        <f t="shared" si="3"/>
        <v>38</v>
      </c>
      <c r="C46" s="1">
        <f t="shared" si="3"/>
        <v>38</v>
      </c>
      <c r="D46" s="1">
        <v>3</v>
      </c>
      <c r="E46" s="1">
        <v>14</v>
      </c>
      <c r="F46" s="1">
        <v>21</v>
      </c>
      <c r="G46" s="47" t="s">
        <v>85</v>
      </c>
      <c r="H46" s="14" t="s">
        <v>51</v>
      </c>
      <c r="I46" s="1">
        <v>93</v>
      </c>
      <c r="J46" s="1">
        <v>95</v>
      </c>
      <c r="K46" s="1">
        <v>96</v>
      </c>
      <c r="L46" s="1">
        <v>97</v>
      </c>
      <c r="M46" s="1">
        <v>96</v>
      </c>
      <c r="N46" s="1">
        <v>93</v>
      </c>
      <c r="O46" s="15">
        <f t="shared" si="1"/>
        <v>570</v>
      </c>
      <c r="P46" s="10"/>
      <c r="Q46" s="5"/>
      <c r="R46" s="16">
        <f>IF(Q46="","",SUM(P46:Q46))</f>
      </c>
    </row>
    <row r="47" spans="2:18" ht="12.75">
      <c r="B47" s="1">
        <f t="shared" si="3"/>
        <v>39</v>
      </c>
      <c r="C47" s="1">
        <f t="shared" si="3"/>
        <v>39</v>
      </c>
      <c r="D47" s="1">
        <v>3</v>
      </c>
      <c r="E47" s="1">
        <v>42</v>
      </c>
      <c r="F47" s="1">
        <v>100</v>
      </c>
      <c r="G47" s="47" t="s">
        <v>86</v>
      </c>
      <c r="H47" s="14" t="s">
        <v>78</v>
      </c>
      <c r="I47" s="1">
        <v>90</v>
      </c>
      <c r="J47" s="1">
        <v>94</v>
      </c>
      <c r="K47" s="1">
        <v>95</v>
      </c>
      <c r="L47" s="1">
        <v>95</v>
      </c>
      <c r="M47" s="1">
        <v>97</v>
      </c>
      <c r="N47" s="1">
        <v>98</v>
      </c>
      <c r="O47" s="15">
        <f t="shared" si="1"/>
        <v>569</v>
      </c>
      <c r="P47" s="10"/>
      <c r="Q47" s="5"/>
      <c r="R47" s="16"/>
    </row>
    <row r="48" spans="2:18" ht="12.75">
      <c r="B48" s="1">
        <f t="shared" si="3"/>
        <v>40</v>
      </c>
      <c r="C48" s="1">
        <f t="shared" si="3"/>
        <v>40</v>
      </c>
      <c r="D48" s="1">
        <v>4</v>
      </c>
      <c r="E48" s="1">
        <v>18</v>
      </c>
      <c r="F48" s="1">
        <v>37</v>
      </c>
      <c r="G48" s="47" t="s">
        <v>87</v>
      </c>
      <c r="H48" s="14" t="s">
        <v>88</v>
      </c>
      <c r="I48" s="1">
        <v>91</v>
      </c>
      <c r="J48" s="1">
        <v>94</v>
      </c>
      <c r="K48" s="1">
        <v>96</v>
      </c>
      <c r="L48" s="1">
        <v>96</v>
      </c>
      <c r="M48" s="1">
        <v>96</v>
      </c>
      <c r="N48" s="1">
        <v>96</v>
      </c>
      <c r="O48" s="15">
        <f t="shared" si="1"/>
        <v>569</v>
      </c>
      <c r="P48" s="10"/>
      <c r="Q48" s="5"/>
      <c r="R48" s="16">
        <f>IF(Q48="","",SUM(P48:Q48))</f>
      </c>
    </row>
    <row r="49" spans="2:18" ht="12.75">
      <c r="B49" s="1">
        <f t="shared" si="3"/>
        <v>41</v>
      </c>
      <c r="C49" s="1">
        <f t="shared" si="3"/>
        <v>41</v>
      </c>
      <c r="D49" s="1">
        <v>3</v>
      </c>
      <c r="E49" s="1">
        <v>2</v>
      </c>
      <c r="F49" s="1">
        <v>86</v>
      </c>
      <c r="G49" s="47" t="s">
        <v>89</v>
      </c>
      <c r="H49" s="14" t="s">
        <v>26</v>
      </c>
      <c r="I49" s="1">
        <v>97</v>
      </c>
      <c r="J49" s="1">
        <v>93</v>
      </c>
      <c r="K49" s="1">
        <v>94</v>
      </c>
      <c r="L49" s="1">
        <v>94</v>
      </c>
      <c r="M49" s="1">
        <v>95</v>
      </c>
      <c r="N49" s="1">
        <v>96</v>
      </c>
      <c r="O49" s="15">
        <f t="shared" si="1"/>
        <v>569</v>
      </c>
      <c r="P49" s="10"/>
      <c r="Q49" s="5"/>
      <c r="R49" s="16"/>
    </row>
    <row r="50" spans="2:18" ht="12.75">
      <c r="B50" s="1">
        <f t="shared" si="3"/>
        <v>42</v>
      </c>
      <c r="C50" s="1">
        <f t="shared" si="3"/>
        <v>42</v>
      </c>
      <c r="D50" s="1">
        <v>4</v>
      </c>
      <c r="E50" s="1">
        <v>26</v>
      </c>
      <c r="F50" s="1">
        <v>50</v>
      </c>
      <c r="G50" s="47" t="s">
        <v>90</v>
      </c>
      <c r="H50" s="14" t="s">
        <v>1</v>
      </c>
      <c r="I50" s="1">
        <v>94</v>
      </c>
      <c r="J50" s="1">
        <v>92</v>
      </c>
      <c r="K50" s="1">
        <v>94</v>
      </c>
      <c r="L50" s="1">
        <v>98</v>
      </c>
      <c r="M50" s="1">
        <v>93</v>
      </c>
      <c r="N50" s="1">
        <v>97</v>
      </c>
      <c r="O50" s="15">
        <f t="shared" si="1"/>
        <v>568</v>
      </c>
      <c r="P50" s="10"/>
      <c r="Q50" s="5"/>
      <c r="R50" s="16"/>
    </row>
    <row r="51" spans="2:18" ht="12.75">
      <c r="B51" s="1">
        <f t="shared" si="3"/>
        <v>43</v>
      </c>
      <c r="C51" s="1">
        <f t="shared" si="3"/>
        <v>43</v>
      </c>
      <c r="D51" s="1">
        <v>4</v>
      </c>
      <c r="E51" s="1">
        <v>15</v>
      </c>
      <c r="F51" s="1">
        <v>71</v>
      </c>
      <c r="G51" s="47" t="s">
        <v>91</v>
      </c>
      <c r="H51" s="14" t="s">
        <v>161</v>
      </c>
      <c r="I51" s="1">
        <v>94</v>
      </c>
      <c r="J51" s="1">
        <v>94</v>
      </c>
      <c r="K51" s="1">
        <v>94</v>
      </c>
      <c r="L51" s="1">
        <v>95</v>
      </c>
      <c r="M51" s="1">
        <v>96</v>
      </c>
      <c r="N51" s="1">
        <v>95</v>
      </c>
      <c r="O51" s="15">
        <f t="shared" si="1"/>
        <v>568</v>
      </c>
      <c r="P51" s="10"/>
      <c r="Q51" s="5"/>
      <c r="R51" s="16"/>
    </row>
    <row r="52" spans="2:18" ht="12.75">
      <c r="B52" s="1">
        <f t="shared" si="3"/>
        <v>44</v>
      </c>
      <c r="C52" s="1">
        <f t="shared" si="3"/>
        <v>44</v>
      </c>
      <c r="D52" s="1">
        <v>3</v>
      </c>
      <c r="E52" s="1">
        <v>1</v>
      </c>
      <c r="F52" s="1">
        <v>81</v>
      </c>
      <c r="G52" s="47" t="s">
        <v>92</v>
      </c>
      <c r="H52" s="14" t="s">
        <v>93</v>
      </c>
      <c r="I52" s="1">
        <v>97</v>
      </c>
      <c r="J52" s="1">
        <v>94</v>
      </c>
      <c r="K52" s="1">
        <v>96</v>
      </c>
      <c r="L52" s="1">
        <v>94</v>
      </c>
      <c r="M52" s="1">
        <v>93</v>
      </c>
      <c r="N52" s="1">
        <v>94</v>
      </c>
      <c r="O52" s="15">
        <f t="shared" si="1"/>
        <v>568</v>
      </c>
      <c r="P52" s="10"/>
      <c r="Q52" s="5"/>
      <c r="R52" s="16"/>
    </row>
    <row r="53" spans="2:18" ht="12.75">
      <c r="B53" s="1">
        <f t="shared" si="3"/>
        <v>45</v>
      </c>
      <c r="C53" s="1">
        <f t="shared" si="3"/>
        <v>45</v>
      </c>
      <c r="D53" s="1">
        <v>3</v>
      </c>
      <c r="E53" s="1">
        <v>39</v>
      </c>
      <c r="F53" s="1">
        <v>62</v>
      </c>
      <c r="G53" s="47" t="s">
        <v>94</v>
      </c>
      <c r="H53" s="17" t="s">
        <v>463</v>
      </c>
      <c r="I53" s="1">
        <v>99</v>
      </c>
      <c r="J53" s="1">
        <v>93</v>
      </c>
      <c r="K53" s="1">
        <v>92</v>
      </c>
      <c r="L53" s="1">
        <v>94</v>
      </c>
      <c r="M53" s="1">
        <v>98</v>
      </c>
      <c r="N53" s="1">
        <v>92</v>
      </c>
      <c r="O53" s="15">
        <f t="shared" si="1"/>
        <v>568</v>
      </c>
      <c r="P53" s="10"/>
      <c r="Q53" s="5"/>
      <c r="R53" s="16"/>
    </row>
    <row r="54" spans="2:18" ht="12.75">
      <c r="B54" s="1">
        <f t="shared" si="3"/>
        <v>46</v>
      </c>
      <c r="C54" s="1">
        <f t="shared" si="3"/>
        <v>46</v>
      </c>
      <c r="D54" s="1">
        <v>4</v>
      </c>
      <c r="E54" s="1">
        <v>24</v>
      </c>
      <c r="F54" s="1">
        <v>75</v>
      </c>
      <c r="G54" s="47" t="s">
        <v>95</v>
      </c>
      <c r="H54" s="14" t="s">
        <v>161</v>
      </c>
      <c r="I54" s="1">
        <v>96</v>
      </c>
      <c r="J54" s="1">
        <v>91</v>
      </c>
      <c r="K54" s="1">
        <v>97</v>
      </c>
      <c r="L54" s="1">
        <v>98</v>
      </c>
      <c r="M54" s="1">
        <v>95</v>
      </c>
      <c r="N54" s="1">
        <v>91</v>
      </c>
      <c r="O54" s="15">
        <f t="shared" si="1"/>
        <v>568</v>
      </c>
      <c r="P54" s="10"/>
      <c r="Q54" s="5"/>
      <c r="R54" s="16"/>
    </row>
    <row r="55" spans="2:18" ht="12.75">
      <c r="B55" s="1">
        <f t="shared" si="3"/>
        <v>47</v>
      </c>
      <c r="C55" s="1">
        <f t="shared" si="3"/>
        <v>47</v>
      </c>
      <c r="D55" s="1">
        <v>3</v>
      </c>
      <c r="E55" s="1">
        <v>34</v>
      </c>
      <c r="F55" s="1">
        <v>39</v>
      </c>
      <c r="G55" s="47" t="s">
        <v>96</v>
      </c>
      <c r="H55" s="14" t="s">
        <v>458</v>
      </c>
      <c r="I55" s="9">
        <v>93</v>
      </c>
      <c r="J55" s="9">
        <v>93</v>
      </c>
      <c r="K55" s="9">
        <v>94</v>
      </c>
      <c r="L55" s="9">
        <v>97</v>
      </c>
      <c r="M55" s="9">
        <v>96</v>
      </c>
      <c r="N55" s="9">
        <v>94</v>
      </c>
      <c r="O55" s="15">
        <f t="shared" si="1"/>
        <v>567</v>
      </c>
      <c r="P55" s="11"/>
      <c r="Q55" s="12"/>
      <c r="R55" s="16">
        <f>IF(Q55="","",SUM(P55:Q55))</f>
      </c>
    </row>
    <row r="56" spans="2:18" ht="12.75">
      <c r="B56" s="1">
        <f t="shared" si="3"/>
        <v>48</v>
      </c>
      <c r="C56" s="10">
        <f t="shared" si="3"/>
        <v>48</v>
      </c>
      <c r="D56" s="10">
        <v>4</v>
      </c>
      <c r="E56" s="10">
        <v>3</v>
      </c>
      <c r="F56" s="1">
        <v>97</v>
      </c>
      <c r="G56" s="47" t="s">
        <v>97</v>
      </c>
      <c r="H56" s="14" t="s">
        <v>33</v>
      </c>
      <c r="I56" s="1">
        <v>96</v>
      </c>
      <c r="J56" s="1">
        <v>93</v>
      </c>
      <c r="K56" s="1">
        <v>93</v>
      </c>
      <c r="L56" s="1">
        <v>95</v>
      </c>
      <c r="M56" s="1">
        <v>96</v>
      </c>
      <c r="N56" s="1">
        <v>94</v>
      </c>
      <c r="O56" s="15">
        <f t="shared" si="1"/>
        <v>567</v>
      </c>
      <c r="P56" s="10"/>
      <c r="Q56" s="5"/>
      <c r="R56" s="16"/>
    </row>
    <row r="57" spans="2:18" ht="12.75">
      <c r="B57" s="1">
        <f t="shared" si="3"/>
        <v>49</v>
      </c>
      <c r="C57" s="1">
        <f t="shared" si="3"/>
        <v>49</v>
      </c>
      <c r="D57" s="1">
        <v>4</v>
      </c>
      <c r="E57" s="1">
        <v>39</v>
      </c>
      <c r="F57" s="1">
        <v>2</v>
      </c>
      <c r="G57" s="47" t="s">
        <v>98</v>
      </c>
      <c r="H57" s="14" t="s">
        <v>99</v>
      </c>
      <c r="I57" s="1">
        <v>94</v>
      </c>
      <c r="J57" s="1">
        <v>94</v>
      </c>
      <c r="K57" s="1">
        <v>97</v>
      </c>
      <c r="L57" s="1">
        <v>95</v>
      </c>
      <c r="M57" s="1">
        <v>96</v>
      </c>
      <c r="N57" s="1">
        <v>91</v>
      </c>
      <c r="O57" s="15">
        <f t="shared" si="1"/>
        <v>567</v>
      </c>
      <c r="P57" s="10"/>
      <c r="Q57" s="5"/>
      <c r="R57" s="16">
        <f>IF(Q57="","",SUM(P57:Q57))</f>
      </c>
    </row>
    <row r="58" spans="2:18" ht="12.75">
      <c r="B58" s="1">
        <f t="shared" si="3"/>
        <v>50</v>
      </c>
      <c r="C58" s="1">
        <f t="shared" si="3"/>
        <v>50</v>
      </c>
      <c r="D58" s="1">
        <v>3</v>
      </c>
      <c r="E58" s="1">
        <v>15</v>
      </c>
      <c r="F58" s="1">
        <v>44</v>
      </c>
      <c r="G58" s="33" t="s">
        <v>100</v>
      </c>
      <c r="H58" s="14" t="s">
        <v>9</v>
      </c>
      <c r="I58" s="1">
        <v>95</v>
      </c>
      <c r="J58" s="1">
        <v>93</v>
      </c>
      <c r="K58" s="1">
        <v>92</v>
      </c>
      <c r="L58" s="1">
        <v>93</v>
      </c>
      <c r="M58" s="1">
        <v>96</v>
      </c>
      <c r="N58" s="1">
        <v>97</v>
      </c>
      <c r="O58" s="15">
        <f t="shared" si="1"/>
        <v>566</v>
      </c>
      <c r="P58" s="10"/>
      <c r="Q58" s="5"/>
      <c r="R58" s="16">
        <f>IF(Q58="","",SUM(P58:Q58))</f>
      </c>
    </row>
    <row r="59" spans="2:18" ht="12.75">
      <c r="B59" s="1">
        <f t="shared" si="3"/>
        <v>51</v>
      </c>
      <c r="C59" s="1">
        <f t="shared" si="3"/>
        <v>51</v>
      </c>
      <c r="D59" s="1">
        <v>4</v>
      </c>
      <c r="E59" s="1">
        <v>38</v>
      </c>
      <c r="F59" s="1">
        <v>96</v>
      </c>
      <c r="G59" s="47" t="s">
        <v>101</v>
      </c>
      <c r="H59" s="14" t="s">
        <v>33</v>
      </c>
      <c r="I59" s="1">
        <v>92</v>
      </c>
      <c r="J59" s="1">
        <v>95</v>
      </c>
      <c r="K59" s="1">
        <v>93</v>
      </c>
      <c r="L59" s="1">
        <v>95</v>
      </c>
      <c r="M59" s="1">
        <v>94</v>
      </c>
      <c r="N59" s="1">
        <v>97</v>
      </c>
      <c r="O59" s="15">
        <f t="shared" si="1"/>
        <v>566</v>
      </c>
      <c r="P59" s="10"/>
      <c r="Q59" s="5"/>
      <c r="R59" s="16"/>
    </row>
    <row r="60" spans="2:18" ht="12.75">
      <c r="B60" s="1">
        <f t="shared" si="3"/>
        <v>52</v>
      </c>
      <c r="C60" s="1">
        <f t="shared" si="3"/>
        <v>52</v>
      </c>
      <c r="D60" s="1">
        <v>4</v>
      </c>
      <c r="E60" s="1">
        <v>2</v>
      </c>
      <c r="F60" s="1">
        <v>3</v>
      </c>
      <c r="G60" s="47" t="s">
        <v>102</v>
      </c>
      <c r="H60" s="14" t="s">
        <v>99</v>
      </c>
      <c r="I60" s="1">
        <v>94</v>
      </c>
      <c r="J60" s="1">
        <v>95</v>
      </c>
      <c r="K60" s="1">
        <v>96</v>
      </c>
      <c r="L60" s="1">
        <v>93</v>
      </c>
      <c r="M60" s="1">
        <v>93</v>
      </c>
      <c r="N60" s="1">
        <v>95</v>
      </c>
      <c r="O60" s="15">
        <f t="shared" si="1"/>
        <v>566</v>
      </c>
      <c r="P60" s="10"/>
      <c r="Q60" s="5"/>
      <c r="R60" s="16">
        <f>IF(Q60="","",SUM(P60:Q60))</f>
      </c>
    </row>
    <row r="61" spans="2:18" ht="12.75">
      <c r="B61" s="1">
        <f t="shared" si="3"/>
        <v>53</v>
      </c>
      <c r="C61" s="1">
        <f t="shared" si="3"/>
        <v>53</v>
      </c>
      <c r="D61" s="1">
        <v>3</v>
      </c>
      <c r="E61" s="1">
        <v>13</v>
      </c>
      <c r="F61" s="1">
        <v>85</v>
      </c>
      <c r="G61" s="47" t="s">
        <v>103</v>
      </c>
      <c r="H61" s="14" t="s">
        <v>26</v>
      </c>
      <c r="I61" s="1">
        <v>95</v>
      </c>
      <c r="J61" s="1">
        <v>91</v>
      </c>
      <c r="K61" s="1">
        <v>94</v>
      </c>
      <c r="L61" s="1">
        <v>94</v>
      </c>
      <c r="M61" s="1">
        <v>95</v>
      </c>
      <c r="N61" s="1">
        <v>96</v>
      </c>
      <c r="O61" s="15">
        <f t="shared" si="1"/>
        <v>565</v>
      </c>
      <c r="P61" s="10"/>
      <c r="Q61" s="5"/>
      <c r="R61" s="16"/>
    </row>
    <row r="62" spans="2:18" ht="12.75">
      <c r="B62" s="1">
        <f t="shared" si="3"/>
        <v>54</v>
      </c>
      <c r="C62" s="10">
        <f t="shared" si="3"/>
        <v>54</v>
      </c>
      <c r="D62" s="10">
        <v>4</v>
      </c>
      <c r="E62" s="10">
        <v>22</v>
      </c>
      <c r="F62" s="1">
        <v>15</v>
      </c>
      <c r="G62" s="33" t="s">
        <v>104</v>
      </c>
      <c r="H62" s="14" t="s">
        <v>105</v>
      </c>
      <c r="I62" s="9">
        <v>94</v>
      </c>
      <c r="J62" s="1">
        <v>95</v>
      </c>
      <c r="K62" s="1">
        <v>91</v>
      </c>
      <c r="L62" s="1">
        <v>94</v>
      </c>
      <c r="M62" s="1">
        <v>95</v>
      </c>
      <c r="N62" s="1">
        <v>96</v>
      </c>
      <c r="O62" s="15">
        <f t="shared" si="1"/>
        <v>565</v>
      </c>
      <c r="P62" s="10"/>
      <c r="Q62" s="5"/>
      <c r="R62" s="16">
        <f>IF(Q62="","",SUM(P62:Q62))</f>
      </c>
    </row>
    <row r="63" spans="2:18" ht="12.75">
      <c r="B63" s="1">
        <f t="shared" si="3"/>
        <v>55</v>
      </c>
      <c r="C63" s="1">
        <f t="shared" si="3"/>
        <v>55</v>
      </c>
      <c r="D63" s="1">
        <v>2</v>
      </c>
      <c r="E63" s="1">
        <v>44</v>
      </c>
      <c r="F63" s="1">
        <v>51</v>
      </c>
      <c r="G63" s="47" t="s">
        <v>106</v>
      </c>
      <c r="H63" s="14" t="s">
        <v>39</v>
      </c>
      <c r="I63" s="1">
        <v>90</v>
      </c>
      <c r="J63" s="1">
        <v>94</v>
      </c>
      <c r="K63" s="1">
        <v>95</v>
      </c>
      <c r="L63" s="1">
        <v>95</v>
      </c>
      <c r="M63" s="1">
        <v>96</v>
      </c>
      <c r="N63" s="1">
        <v>95</v>
      </c>
      <c r="O63" s="15">
        <f t="shared" si="1"/>
        <v>565</v>
      </c>
      <c r="P63" s="10"/>
      <c r="Q63" s="5"/>
      <c r="R63" s="16"/>
    </row>
    <row r="64" spans="2:18" ht="12.75">
      <c r="B64" s="1">
        <f t="shared" si="3"/>
        <v>56</v>
      </c>
      <c r="C64" s="1">
        <f t="shared" si="3"/>
        <v>56</v>
      </c>
      <c r="D64" s="1">
        <v>2</v>
      </c>
      <c r="E64" s="1">
        <v>30</v>
      </c>
      <c r="F64" s="1">
        <v>17</v>
      </c>
      <c r="G64" s="33" t="s">
        <v>107</v>
      </c>
      <c r="H64" s="14" t="s">
        <v>108</v>
      </c>
      <c r="I64" s="1">
        <v>92</v>
      </c>
      <c r="J64" s="1">
        <v>93</v>
      </c>
      <c r="K64" s="1">
        <v>99</v>
      </c>
      <c r="L64" s="1">
        <v>92</v>
      </c>
      <c r="M64" s="1">
        <v>95</v>
      </c>
      <c r="N64" s="1">
        <v>94</v>
      </c>
      <c r="O64" s="15">
        <f t="shared" si="1"/>
        <v>565</v>
      </c>
      <c r="P64" s="10"/>
      <c r="Q64" s="5"/>
      <c r="R64" s="16">
        <f>IF(Q64="","",SUM(P64:Q64))</f>
      </c>
    </row>
    <row r="65" spans="2:18" ht="12.75">
      <c r="B65" s="1">
        <f t="shared" si="3"/>
        <v>57</v>
      </c>
      <c r="C65" s="1">
        <f t="shared" si="3"/>
        <v>57</v>
      </c>
      <c r="D65" s="1">
        <v>3</v>
      </c>
      <c r="E65" s="1">
        <v>43</v>
      </c>
      <c r="F65" s="1">
        <v>25</v>
      </c>
      <c r="G65" s="47" t="s">
        <v>109</v>
      </c>
      <c r="H65" s="14" t="s">
        <v>110</v>
      </c>
      <c r="I65" s="9">
        <v>93</v>
      </c>
      <c r="J65" s="1">
        <v>92</v>
      </c>
      <c r="K65" s="1">
        <v>92</v>
      </c>
      <c r="L65" s="1">
        <v>95</v>
      </c>
      <c r="M65" s="1">
        <v>96</v>
      </c>
      <c r="N65" s="1">
        <v>96</v>
      </c>
      <c r="O65" s="15">
        <f t="shared" si="1"/>
        <v>564</v>
      </c>
      <c r="P65" s="10"/>
      <c r="Q65" s="5"/>
      <c r="R65" s="16">
        <f>IF(Q65="","",SUM(P65:Q65))</f>
      </c>
    </row>
    <row r="66" spans="2:18" ht="12.75">
      <c r="B66" s="1">
        <f t="shared" si="3"/>
        <v>58</v>
      </c>
      <c r="C66" s="1">
        <f t="shared" si="3"/>
        <v>58</v>
      </c>
      <c r="D66" s="1">
        <v>3</v>
      </c>
      <c r="E66" s="1">
        <v>5</v>
      </c>
      <c r="F66" s="1">
        <v>83</v>
      </c>
      <c r="G66" s="47" t="s">
        <v>111</v>
      </c>
      <c r="H66" s="14" t="s">
        <v>26</v>
      </c>
      <c r="I66" s="1">
        <v>96</v>
      </c>
      <c r="J66" s="1">
        <v>93</v>
      </c>
      <c r="K66" s="1">
        <v>94</v>
      </c>
      <c r="L66" s="1">
        <v>95</v>
      </c>
      <c r="M66" s="1">
        <v>90</v>
      </c>
      <c r="N66" s="1">
        <v>96</v>
      </c>
      <c r="O66" s="15">
        <f t="shared" si="1"/>
        <v>564</v>
      </c>
      <c r="P66" s="10"/>
      <c r="Q66" s="5"/>
      <c r="R66" s="16"/>
    </row>
    <row r="67" spans="2:18" ht="12.75">
      <c r="B67" s="1">
        <f t="shared" si="3"/>
        <v>59</v>
      </c>
      <c r="C67" s="1">
        <f t="shared" si="3"/>
        <v>59</v>
      </c>
      <c r="D67" s="1">
        <v>3</v>
      </c>
      <c r="E67" s="1">
        <v>25</v>
      </c>
      <c r="F67" s="1">
        <v>78</v>
      </c>
      <c r="G67" s="47" t="s">
        <v>112</v>
      </c>
      <c r="H67" s="14" t="s">
        <v>41</v>
      </c>
      <c r="I67" s="1">
        <v>95</v>
      </c>
      <c r="J67" s="1">
        <v>94</v>
      </c>
      <c r="K67" s="1">
        <v>94</v>
      </c>
      <c r="L67" s="1">
        <v>95</v>
      </c>
      <c r="M67" s="1">
        <v>93</v>
      </c>
      <c r="N67" s="1">
        <v>93</v>
      </c>
      <c r="O67" s="15">
        <f t="shared" si="1"/>
        <v>564</v>
      </c>
      <c r="P67" s="10"/>
      <c r="Q67" s="5"/>
      <c r="R67" s="16"/>
    </row>
    <row r="68" spans="2:18" ht="12.75">
      <c r="B68" s="1">
        <f t="shared" si="3"/>
        <v>60</v>
      </c>
      <c r="C68" s="1">
        <f t="shared" si="3"/>
        <v>60</v>
      </c>
      <c r="D68" s="1">
        <v>4</v>
      </c>
      <c r="E68" s="1">
        <v>20</v>
      </c>
      <c r="F68" s="1">
        <v>98</v>
      </c>
      <c r="G68" s="47" t="s">
        <v>113</v>
      </c>
      <c r="H68" s="14" t="s">
        <v>114</v>
      </c>
      <c r="I68" s="1">
        <v>93</v>
      </c>
      <c r="J68" s="1">
        <v>91</v>
      </c>
      <c r="K68" s="1">
        <v>95</v>
      </c>
      <c r="L68" s="1">
        <v>94</v>
      </c>
      <c r="M68" s="1">
        <v>99</v>
      </c>
      <c r="N68" s="1">
        <v>91</v>
      </c>
      <c r="O68" s="15">
        <f t="shared" si="1"/>
        <v>563</v>
      </c>
      <c r="P68" s="10"/>
      <c r="Q68" s="5"/>
      <c r="R68" s="16"/>
    </row>
    <row r="69" spans="2:18" ht="12.75">
      <c r="B69" s="1">
        <f t="shared" si="3"/>
        <v>61</v>
      </c>
      <c r="C69" s="1">
        <f t="shared" si="3"/>
        <v>61</v>
      </c>
      <c r="D69" s="1">
        <v>2</v>
      </c>
      <c r="E69" s="1">
        <v>38</v>
      </c>
      <c r="F69" s="1">
        <v>55</v>
      </c>
      <c r="G69" s="47" t="s">
        <v>115</v>
      </c>
      <c r="H69" s="14" t="s">
        <v>39</v>
      </c>
      <c r="I69" s="1">
        <v>92</v>
      </c>
      <c r="J69" s="1">
        <v>94</v>
      </c>
      <c r="K69" s="1">
        <v>94</v>
      </c>
      <c r="L69" s="1">
        <v>91</v>
      </c>
      <c r="M69" s="1">
        <v>95</v>
      </c>
      <c r="N69" s="1">
        <v>96</v>
      </c>
      <c r="O69" s="15">
        <f t="shared" si="1"/>
        <v>562</v>
      </c>
      <c r="P69" s="10"/>
      <c r="Q69" s="5"/>
      <c r="R69" s="16"/>
    </row>
    <row r="70" spans="2:18" ht="12.75">
      <c r="B70" s="1">
        <f t="shared" si="3"/>
        <v>62</v>
      </c>
      <c r="C70" s="1">
        <f t="shared" si="3"/>
        <v>62</v>
      </c>
      <c r="D70" s="1">
        <v>4</v>
      </c>
      <c r="E70" s="1">
        <v>9</v>
      </c>
      <c r="F70" s="1">
        <v>76</v>
      </c>
      <c r="G70" s="47" t="s">
        <v>116</v>
      </c>
      <c r="H70" s="14" t="s">
        <v>11</v>
      </c>
      <c r="I70" s="1">
        <v>95</v>
      </c>
      <c r="J70" s="1">
        <v>93</v>
      </c>
      <c r="K70" s="1">
        <v>93</v>
      </c>
      <c r="L70" s="1">
        <v>94</v>
      </c>
      <c r="M70" s="1">
        <v>94</v>
      </c>
      <c r="N70" s="1">
        <v>93</v>
      </c>
      <c r="O70" s="15">
        <f t="shared" si="1"/>
        <v>562</v>
      </c>
      <c r="P70" s="10"/>
      <c r="Q70" s="5"/>
      <c r="R70" s="16"/>
    </row>
    <row r="71" spans="2:18" ht="12.75">
      <c r="B71" s="1">
        <f t="shared" si="3"/>
        <v>63</v>
      </c>
      <c r="C71" s="1">
        <f t="shared" si="3"/>
        <v>63</v>
      </c>
      <c r="D71" s="1">
        <v>4</v>
      </c>
      <c r="E71" s="1">
        <v>36</v>
      </c>
      <c r="F71" s="1">
        <v>84</v>
      </c>
      <c r="G71" s="47" t="s">
        <v>117</v>
      </c>
      <c r="H71" s="14" t="s">
        <v>26</v>
      </c>
      <c r="I71" s="1">
        <v>92</v>
      </c>
      <c r="J71" s="1">
        <v>95</v>
      </c>
      <c r="K71" s="1">
        <v>93</v>
      </c>
      <c r="L71" s="1">
        <v>94</v>
      </c>
      <c r="M71" s="1">
        <v>97</v>
      </c>
      <c r="N71" s="1">
        <v>91</v>
      </c>
      <c r="O71" s="15">
        <f t="shared" si="1"/>
        <v>562</v>
      </c>
      <c r="P71" s="10"/>
      <c r="Q71" s="5"/>
      <c r="R71" s="16"/>
    </row>
    <row r="72" spans="2:18" ht="12.75">
      <c r="B72" s="1">
        <f t="shared" si="3"/>
        <v>64</v>
      </c>
      <c r="C72" s="1">
        <f t="shared" si="3"/>
        <v>64</v>
      </c>
      <c r="D72" s="1">
        <v>3</v>
      </c>
      <c r="E72" s="1">
        <v>16</v>
      </c>
      <c r="F72" s="1">
        <v>45</v>
      </c>
      <c r="G72" s="47" t="s">
        <v>118</v>
      </c>
      <c r="H72" s="14" t="s">
        <v>9</v>
      </c>
      <c r="I72" s="1">
        <v>96</v>
      </c>
      <c r="J72" s="1">
        <v>93</v>
      </c>
      <c r="K72" s="1">
        <v>93</v>
      </c>
      <c r="L72" s="1">
        <v>96</v>
      </c>
      <c r="M72" s="1">
        <v>93</v>
      </c>
      <c r="N72" s="1">
        <v>91</v>
      </c>
      <c r="O72" s="15">
        <f t="shared" si="1"/>
        <v>562</v>
      </c>
      <c r="P72" s="10"/>
      <c r="Q72" s="5"/>
      <c r="R72" s="16">
        <f>IF(Q72="","",SUM(P72:Q72))</f>
      </c>
    </row>
    <row r="73" spans="2:18" ht="12.75">
      <c r="B73" s="1">
        <f aca="true" t="shared" si="4" ref="B73:C104">IF(B72=0,1,B72+1)</f>
        <v>65</v>
      </c>
      <c r="C73" s="1">
        <f t="shared" si="4"/>
        <v>65</v>
      </c>
      <c r="D73" s="1">
        <v>3</v>
      </c>
      <c r="E73" s="1">
        <v>32</v>
      </c>
      <c r="F73" s="1">
        <v>88</v>
      </c>
      <c r="G73" s="47" t="s">
        <v>119</v>
      </c>
      <c r="H73" s="14" t="s">
        <v>26</v>
      </c>
      <c r="I73" s="1">
        <v>94</v>
      </c>
      <c r="J73" s="1">
        <v>96</v>
      </c>
      <c r="K73" s="1">
        <v>95</v>
      </c>
      <c r="L73" s="1">
        <v>95</v>
      </c>
      <c r="M73" s="1">
        <v>92</v>
      </c>
      <c r="N73" s="1">
        <v>90</v>
      </c>
      <c r="O73" s="15">
        <f aca="true" t="shared" si="5" ref="O73:O104">SUM(I73:N73)</f>
        <v>562</v>
      </c>
      <c r="P73" s="10"/>
      <c r="Q73" s="5"/>
      <c r="R73" s="16"/>
    </row>
    <row r="74" spans="2:18" ht="12.75">
      <c r="B74" s="1">
        <f t="shared" si="4"/>
        <v>66</v>
      </c>
      <c r="C74" s="1">
        <f t="shared" si="4"/>
        <v>66</v>
      </c>
      <c r="D74" s="1">
        <v>2</v>
      </c>
      <c r="E74" s="1">
        <v>33</v>
      </c>
      <c r="F74" s="1">
        <v>33</v>
      </c>
      <c r="G74" s="33" t="s">
        <v>120</v>
      </c>
      <c r="H74" s="14" t="s">
        <v>459</v>
      </c>
      <c r="I74" s="1">
        <v>92</v>
      </c>
      <c r="J74" s="1">
        <v>90</v>
      </c>
      <c r="K74" s="1">
        <v>92</v>
      </c>
      <c r="L74" s="1">
        <v>97</v>
      </c>
      <c r="M74" s="1">
        <v>95</v>
      </c>
      <c r="N74" s="1">
        <v>95</v>
      </c>
      <c r="O74" s="15">
        <f t="shared" si="5"/>
        <v>561</v>
      </c>
      <c r="P74" s="10"/>
      <c r="Q74" s="5"/>
      <c r="R74" s="16">
        <f aca="true" t="shared" si="6" ref="R74:R79">IF(Q74="","",SUM(P74:Q74))</f>
      </c>
    </row>
    <row r="75" spans="2:18" ht="12.75">
      <c r="B75" s="1">
        <f t="shared" si="4"/>
        <v>67</v>
      </c>
      <c r="C75" s="1">
        <f t="shared" si="4"/>
        <v>67</v>
      </c>
      <c r="D75" s="1">
        <v>2</v>
      </c>
      <c r="E75" s="1">
        <v>37</v>
      </c>
      <c r="F75" s="1">
        <v>31</v>
      </c>
      <c r="G75" s="47" t="s">
        <v>121</v>
      </c>
      <c r="H75" s="14" t="s">
        <v>73</v>
      </c>
      <c r="I75" s="1">
        <v>92</v>
      </c>
      <c r="J75" s="1">
        <v>92</v>
      </c>
      <c r="K75" s="1">
        <v>96</v>
      </c>
      <c r="L75" s="1">
        <v>91</v>
      </c>
      <c r="M75" s="1">
        <v>95</v>
      </c>
      <c r="N75" s="1">
        <v>95</v>
      </c>
      <c r="O75" s="15">
        <f t="shared" si="5"/>
        <v>561</v>
      </c>
      <c r="P75" s="10"/>
      <c r="Q75" s="5"/>
      <c r="R75" s="16">
        <f t="shared" si="6"/>
      </c>
    </row>
    <row r="76" spans="2:18" ht="12.75">
      <c r="B76" s="1">
        <f t="shared" si="4"/>
        <v>68</v>
      </c>
      <c r="C76" s="1">
        <f t="shared" si="4"/>
        <v>68</v>
      </c>
      <c r="D76" s="1">
        <v>3</v>
      </c>
      <c r="E76" s="1">
        <v>33</v>
      </c>
      <c r="F76" s="1">
        <v>1</v>
      </c>
      <c r="G76" s="33" t="s">
        <v>122</v>
      </c>
      <c r="H76" s="14" t="s">
        <v>123</v>
      </c>
      <c r="I76" s="1">
        <v>87</v>
      </c>
      <c r="J76" s="1">
        <v>93</v>
      </c>
      <c r="K76" s="1">
        <v>98</v>
      </c>
      <c r="L76" s="1">
        <v>94</v>
      </c>
      <c r="M76" s="1">
        <v>94</v>
      </c>
      <c r="N76" s="1">
        <v>95</v>
      </c>
      <c r="O76" s="15">
        <f t="shared" si="5"/>
        <v>561</v>
      </c>
      <c r="P76" s="10"/>
      <c r="Q76" s="5"/>
      <c r="R76" s="16">
        <f t="shared" si="6"/>
      </c>
    </row>
    <row r="77" spans="2:18" ht="12.75">
      <c r="B77" s="1">
        <f t="shared" si="4"/>
        <v>69</v>
      </c>
      <c r="C77" s="1">
        <f t="shared" si="4"/>
        <v>69</v>
      </c>
      <c r="D77" s="1">
        <v>2</v>
      </c>
      <c r="E77" s="1">
        <v>43</v>
      </c>
      <c r="F77" s="1">
        <v>34</v>
      </c>
      <c r="G77" s="33" t="s">
        <v>124</v>
      </c>
      <c r="H77" s="14" t="s">
        <v>125</v>
      </c>
      <c r="I77" s="1">
        <v>87</v>
      </c>
      <c r="J77" s="1">
        <v>95</v>
      </c>
      <c r="K77" s="1">
        <v>95</v>
      </c>
      <c r="L77" s="1">
        <v>95</v>
      </c>
      <c r="M77" s="1">
        <v>93</v>
      </c>
      <c r="N77" s="1">
        <v>95</v>
      </c>
      <c r="O77" s="15">
        <f t="shared" si="5"/>
        <v>560</v>
      </c>
      <c r="P77" s="10"/>
      <c r="Q77" s="5"/>
      <c r="R77" s="16">
        <f t="shared" si="6"/>
      </c>
    </row>
    <row r="78" spans="2:18" ht="12.75">
      <c r="B78" s="1">
        <f t="shared" si="4"/>
        <v>70</v>
      </c>
      <c r="C78" s="1">
        <f t="shared" si="4"/>
        <v>70</v>
      </c>
      <c r="D78" s="1">
        <v>3</v>
      </c>
      <c r="E78" s="1">
        <v>41</v>
      </c>
      <c r="F78" s="1">
        <v>8</v>
      </c>
      <c r="G78" s="47" t="s">
        <v>126</v>
      </c>
      <c r="H78" s="14" t="s">
        <v>461</v>
      </c>
      <c r="I78" s="1">
        <v>96</v>
      </c>
      <c r="J78" s="1">
        <v>93</v>
      </c>
      <c r="K78" s="1">
        <v>95</v>
      </c>
      <c r="L78" s="1">
        <v>93</v>
      </c>
      <c r="M78" s="1">
        <v>88</v>
      </c>
      <c r="N78" s="1">
        <v>95</v>
      </c>
      <c r="O78" s="15">
        <f t="shared" si="5"/>
        <v>560</v>
      </c>
      <c r="P78" s="10"/>
      <c r="Q78" s="5"/>
      <c r="R78" s="16">
        <f t="shared" si="6"/>
      </c>
    </row>
    <row r="79" spans="2:18" ht="12.75">
      <c r="B79" s="1">
        <f t="shared" si="4"/>
        <v>71</v>
      </c>
      <c r="C79" s="10">
        <f t="shared" si="4"/>
        <v>71</v>
      </c>
      <c r="D79" s="10">
        <v>4</v>
      </c>
      <c r="E79" s="10">
        <v>32</v>
      </c>
      <c r="F79" s="1">
        <v>13</v>
      </c>
      <c r="G79" s="33" t="s">
        <v>128</v>
      </c>
      <c r="H79" s="14" t="s">
        <v>129</v>
      </c>
      <c r="I79" s="1">
        <v>92</v>
      </c>
      <c r="J79" s="1">
        <v>92</v>
      </c>
      <c r="K79" s="1">
        <v>95</v>
      </c>
      <c r="L79" s="1">
        <v>93</v>
      </c>
      <c r="M79" s="1">
        <v>91</v>
      </c>
      <c r="N79" s="1">
        <v>96</v>
      </c>
      <c r="O79" s="15">
        <f t="shared" si="5"/>
        <v>559</v>
      </c>
      <c r="P79" s="10"/>
      <c r="Q79" s="5"/>
      <c r="R79" s="16">
        <f t="shared" si="6"/>
      </c>
    </row>
    <row r="80" spans="2:18" ht="12.75">
      <c r="B80" s="1">
        <f t="shared" si="4"/>
        <v>72</v>
      </c>
      <c r="C80" s="1">
        <f t="shared" si="4"/>
        <v>72</v>
      </c>
      <c r="D80" s="1">
        <v>4</v>
      </c>
      <c r="E80" s="1">
        <v>11</v>
      </c>
      <c r="F80" s="1">
        <v>69</v>
      </c>
      <c r="G80" s="47" t="s">
        <v>130</v>
      </c>
      <c r="H80" s="14" t="s">
        <v>13</v>
      </c>
      <c r="I80" s="1">
        <v>93</v>
      </c>
      <c r="J80" s="1">
        <v>94</v>
      </c>
      <c r="K80" s="1">
        <v>92</v>
      </c>
      <c r="L80" s="1">
        <v>94</v>
      </c>
      <c r="M80" s="1">
        <v>96</v>
      </c>
      <c r="N80" s="1">
        <v>90</v>
      </c>
      <c r="O80" s="15">
        <f t="shared" si="5"/>
        <v>559</v>
      </c>
      <c r="P80" s="10"/>
      <c r="Q80" s="5"/>
      <c r="R80" s="16"/>
    </row>
    <row r="81" spans="2:18" ht="12.75">
      <c r="B81" s="1">
        <f t="shared" si="4"/>
        <v>73</v>
      </c>
      <c r="C81" s="1">
        <f t="shared" si="4"/>
        <v>73</v>
      </c>
      <c r="D81" s="1">
        <v>3</v>
      </c>
      <c r="E81" s="1">
        <v>9</v>
      </c>
      <c r="F81" s="1">
        <v>40</v>
      </c>
      <c r="G81" s="47" t="s">
        <v>131</v>
      </c>
      <c r="H81" s="14" t="s">
        <v>458</v>
      </c>
      <c r="I81" s="9">
        <v>94</v>
      </c>
      <c r="J81" s="9">
        <v>92</v>
      </c>
      <c r="K81" s="9">
        <v>93</v>
      </c>
      <c r="L81" s="9">
        <v>94</v>
      </c>
      <c r="M81" s="9">
        <v>91</v>
      </c>
      <c r="N81" s="9">
        <v>94</v>
      </c>
      <c r="O81" s="15">
        <f t="shared" si="5"/>
        <v>558</v>
      </c>
      <c r="P81" s="11"/>
      <c r="Q81" s="12"/>
      <c r="R81" s="16">
        <f>IF(Q81="","",SUM(P81:Q81))</f>
      </c>
    </row>
    <row r="82" spans="2:18" ht="12.75">
      <c r="B82" s="1">
        <f t="shared" si="4"/>
        <v>74</v>
      </c>
      <c r="C82" s="1">
        <f t="shared" si="4"/>
        <v>74</v>
      </c>
      <c r="D82" s="1">
        <v>3</v>
      </c>
      <c r="E82" s="1">
        <v>38</v>
      </c>
      <c r="F82" s="1">
        <v>57</v>
      </c>
      <c r="G82" s="47" t="s">
        <v>132</v>
      </c>
      <c r="H82" s="14" t="s">
        <v>39</v>
      </c>
      <c r="I82" s="1">
        <v>95</v>
      </c>
      <c r="J82" s="1">
        <v>92</v>
      </c>
      <c r="K82" s="1">
        <v>90</v>
      </c>
      <c r="L82" s="1">
        <v>94</v>
      </c>
      <c r="M82" s="1">
        <v>94</v>
      </c>
      <c r="N82" s="1">
        <v>93</v>
      </c>
      <c r="O82" s="15">
        <f t="shared" si="5"/>
        <v>558</v>
      </c>
      <c r="P82" s="10"/>
      <c r="Q82" s="5"/>
      <c r="R82" s="16">
        <f>IF(Q82="","",SUM(P82:Q82))</f>
      </c>
    </row>
    <row r="83" spans="2:18" ht="12.75">
      <c r="B83" s="1">
        <f t="shared" si="4"/>
        <v>75</v>
      </c>
      <c r="C83" s="1">
        <f t="shared" si="4"/>
        <v>75</v>
      </c>
      <c r="D83" s="1">
        <v>3</v>
      </c>
      <c r="E83" s="1">
        <v>27</v>
      </c>
      <c r="F83" s="1">
        <v>9</v>
      </c>
      <c r="G83" s="33" t="s">
        <v>133</v>
      </c>
      <c r="H83" s="14" t="s">
        <v>134</v>
      </c>
      <c r="I83" s="1">
        <v>94</v>
      </c>
      <c r="J83" s="1">
        <v>95</v>
      </c>
      <c r="K83" s="1">
        <v>91</v>
      </c>
      <c r="L83" s="1">
        <v>94</v>
      </c>
      <c r="M83" s="1">
        <v>92</v>
      </c>
      <c r="N83" s="1">
        <v>92</v>
      </c>
      <c r="O83" s="15">
        <f t="shared" si="5"/>
        <v>558</v>
      </c>
      <c r="P83" s="10"/>
      <c r="Q83" s="5"/>
      <c r="R83" s="16">
        <f>IF(Q83="","",SUM(P83:Q83))</f>
      </c>
    </row>
    <row r="84" spans="2:18" ht="12.75">
      <c r="B84" s="1">
        <f t="shared" si="4"/>
        <v>76</v>
      </c>
      <c r="C84" s="1">
        <f t="shared" si="4"/>
        <v>76</v>
      </c>
      <c r="D84" s="1">
        <v>3</v>
      </c>
      <c r="E84" s="1">
        <v>31</v>
      </c>
      <c r="F84" s="1">
        <v>82</v>
      </c>
      <c r="G84" s="47" t="s">
        <v>135</v>
      </c>
      <c r="H84" s="14" t="s">
        <v>93</v>
      </c>
      <c r="I84" s="1">
        <v>93</v>
      </c>
      <c r="J84" s="1">
        <v>91</v>
      </c>
      <c r="K84" s="1">
        <v>86</v>
      </c>
      <c r="L84" s="1">
        <v>94</v>
      </c>
      <c r="M84" s="1">
        <v>95</v>
      </c>
      <c r="N84" s="1">
        <v>98</v>
      </c>
      <c r="O84" s="15">
        <f t="shared" si="5"/>
        <v>557</v>
      </c>
      <c r="P84" s="10"/>
      <c r="Q84" s="5"/>
      <c r="R84" s="16"/>
    </row>
    <row r="85" spans="2:18" ht="12.75">
      <c r="B85" s="1">
        <f t="shared" si="4"/>
        <v>77</v>
      </c>
      <c r="C85" s="1">
        <f t="shared" si="4"/>
        <v>77</v>
      </c>
      <c r="D85" s="1">
        <v>4</v>
      </c>
      <c r="E85" s="1">
        <v>27</v>
      </c>
      <c r="F85" s="1">
        <v>7</v>
      </c>
      <c r="G85" s="47" t="s">
        <v>136</v>
      </c>
      <c r="H85" s="14" t="s">
        <v>461</v>
      </c>
      <c r="I85" s="9">
        <v>94</v>
      </c>
      <c r="J85" s="9">
        <v>90</v>
      </c>
      <c r="K85" s="9">
        <v>92</v>
      </c>
      <c r="L85" s="9">
        <v>93</v>
      </c>
      <c r="M85" s="9">
        <v>94</v>
      </c>
      <c r="N85" s="9">
        <v>94</v>
      </c>
      <c r="O85" s="15">
        <f t="shared" si="5"/>
        <v>557</v>
      </c>
      <c r="P85" s="11"/>
      <c r="Q85" s="12"/>
      <c r="R85" s="16">
        <f>IF(Q85="","",SUM(P85:Q85))</f>
      </c>
    </row>
    <row r="86" spans="2:18" ht="12.75">
      <c r="B86" s="1">
        <f t="shared" si="4"/>
        <v>78</v>
      </c>
      <c r="C86" s="1">
        <f t="shared" si="4"/>
        <v>78</v>
      </c>
      <c r="D86" s="1">
        <v>3</v>
      </c>
      <c r="E86" s="1">
        <v>4</v>
      </c>
      <c r="F86" s="1">
        <v>46</v>
      </c>
      <c r="G86" s="47" t="s">
        <v>137</v>
      </c>
      <c r="H86" s="14" t="s">
        <v>421</v>
      </c>
      <c r="I86" s="9">
        <v>95</v>
      </c>
      <c r="J86" s="1">
        <v>92</v>
      </c>
      <c r="K86" s="1">
        <v>93</v>
      </c>
      <c r="L86" s="1">
        <v>89</v>
      </c>
      <c r="M86" s="1">
        <v>96</v>
      </c>
      <c r="N86" s="1">
        <v>92</v>
      </c>
      <c r="O86" s="15">
        <f t="shared" si="5"/>
        <v>557</v>
      </c>
      <c r="P86" s="10"/>
      <c r="Q86" s="5"/>
      <c r="R86" s="16">
        <f>IF(Q86="","",SUM(P86:Q86))</f>
      </c>
    </row>
    <row r="87" spans="2:18" ht="12.75">
      <c r="B87" s="1">
        <f t="shared" si="4"/>
        <v>79</v>
      </c>
      <c r="C87" s="1">
        <f t="shared" si="4"/>
        <v>79</v>
      </c>
      <c r="D87" s="1">
        <v>4</v>
      </c>
      <c r="E87" s="1">
        <v>16</v>
      </c>
      <c r="F87" s="1">
        <v>87</v>
      </c>
      <c r="G87" s="47" t="s">
        <v>138</v>
      </c>
      <c r="H87" s="14" t="s">
        <v>26</v>
      </c>
      <c r="I87" s="1">
        <v>92</v>
      </c>
      <c r="J87" s="1">
        <v>98</v>
      </c>
      <c r="K87" s="1">
        <v>92</v>
      </c>
      <c r="L87" s="1">
        <v>93</v>
      </c>
      <c r="M87" s="1">
        <v>90</v>
      </c>
      <c r="N87" s="1">
        <v>92</v>
      </c>
      <c r="O87" s="15">
        <f t="shared" si="5"/>
        <v>557</v>
      </c>
      <c r="P87" s="10"/>
      <c r="Q87" s="5"/>
      <c r="R87" s="16"/>
    </row>
    <row r="88" spans="2:18" ht="12.75">
      <c r="B88" s="1">
        <f t="shared" si="4"/>
        <v>80</v>
      </c>
      <c r="C88" s="1">
        <f t="shared" si="4"/>
        <v>80</v>
      </c>
      <c r="D88" s="1">
        <v>3</v>
      </c>
      <c r="E88" s="1">
        <v>10</v>
      </c>
      <c r="F88" s="1">
        <v>6</v>
      </c>
      <c r="G88" s="47" t="s">
        <v>139</v>
      </c>
      <c r="H88" s="14" t="s">
        <v>461</v>
      </c>
      <c r="I88" s="1">
        <v>95</v>
      </c>
      <c r="J88" s="1">
        <v>93</v>
      </c>
      <c r="K88" s="1">
        <v>90</v>
      </c>
      <c r="L88" s="1">
        <v>93</v>
      </c>
      <c r="M88" s="1">
        <v>91</v>
      </c>
      <c r="N88" s="1">
        <v>94</v>
      </c>
      <c r="O88" s="15">
        <f t="shared" si="5"/>
        <v>556</v>
      </c>
      <c r="P88" s="10"/>
      <c r="Q88" s="5"/>
      <c r="R88" s="16">
        <f>IF(Q88="","",SUM(P88:Q88))</f>
      </c>
    </row>
    <row r="89" spans="2:18" ht="12.75">
      <c r="B89" s="1">
        <f t="shared" si="4"/>
        <v>81</v>
      </c>
      <c r="C89" s="1">
        <f t="shared" si="4"/>
        <v>81</v>
      </c>
      <c r="D89" s="1">
        <v>4</v>
      </c>
      <c r="E89" s="1">
        <v>12</v>
      </c>
      <c r="F89" s="1">
        <v>93</v>
      </c>
      <c r="G89" s="47" t="s">
        <v>140</v>
      </c>
      <c r="H89" s="14" t="s">
        <v>82</v>
      </c>
      <c r="I89" s="1">
        <v>92</v>
      </c>
      <c r="J89" s="1">
        <v>93</v>
      </c>
      <c r="K89" s="1">
        <v>95</v>
      </c>
      <c r="L89" s="1">
        <v>94</v>
      </c>
      <c r="M89" s="1">
        <v>92</v>
      </c>
      <c r="N89" s="1">
        <v>89</v>
      </c>
      <c r="O89" s="15">
        <f t="shared" si="5"/>
        <v>555</v>
      </c>
      <c r="P89" s="10"/>
      <c r="Q89" s="5"/>
      <c r="R89" s="16"/>
    </row>
    <row r="90" spans="2:18" ht="12.75">
      <c r="B90" s="1">
        <f t="shared" si="4"/>
        <v>82</v>
      </c>
      <c r="C90" s="1">
        <f t="shared" si="4"/>
        <v>82</v>
      </c>
      <c r="D90" s="1">
        <v>4</v>
      </c>
      <c r="E90" s="1">
        <v>34</v>
      </c>
      <c r="F90" s="1">
        <v>10</v>
      </c>
      <c r="G90" s="33" t="s">
        <v>141</v>
      </c>
      <c r="H90" s="14" t="s">
        <v>142</v>
      </c>
      <c r="I90" s="1">
        <v>94</v>
      </c>
      <c r="J90" s="1">
        <v>93</v>
      </c>
      <c r="K90" s="1">
        <v>93</v>
      </c>
      <c r="L90" s="1">
        <v>91</v>
      </c>
      <c r="M90" s="1">
        <v>92</v>
      </c>
      <c r="N90" s="1">
        <v>91</v>
      </c>
      <c r="O90" s="15">
        <f t="shared" si="5"/>
        <v>554</v>
      </c>
      <c r="P90" s="10"/>
      <c r="Q90" s="5"/>
      <c r="R90" s="16">
        <f>IF(Q90="","",SUM(P90:Q90))</f>
      </c>
    </row>
    <row r="91" spans="2:18" ht="12.75">
      <c r="B91" s="1">
        <f t="shared" si="4"/>
        <v>83</v>
      </c>
      <c r="C91" s="1">
        <f t="shared" si="4"/>
        <v>83</v>
      </c>
      <c r="D91" s="1">
        <v>3</v>
      </c>
      <c r="E91" s="1">
        <v>12</v>
      </c>
      <c r="F91" s="1">
        <v>36</v>
      </c>
      <c r="G91" s="47" t="s">
        <v>143</v>
      </c>
      <c r="H91" s="14" t="s">
        <v>28</v>
      </c>
      <c r="I91" s="9">
        <v>92</v>
      </c>
      <c r="J91" s="1">
        <v>93</v>
      </c>
      <c r="K91" s="1">
        <v>92</v>
      </c>
      <c r="L91" s="1">
        <v>93</v>
      </c>
      <c r="M91" s="1">
        <v>91</v>
      </c>
      <c r="N91" s="1">
        <v>92</v>
      </c>
      <c r="O91" s="15">
        <f t="shared" si="5"/>
        <v>553</v>
      </c>
      <c r="P91" s="10"/>
      <c r="Q91" s="5"/>
      <c r="R91" s="16">
        <f>IF(Q91="","",SUM(P91:Q91))</f>
      </c>
    </row>
    <row r="92" spans="2:18" ht="12.75">
      <c r="B92" s="1">
        <f t="shared" si="4"/>
        <v>84</v>
      </c>
      <c r="C92" s="1">
        <f t="shared" si="4"/>
        <v>84</v>
      </c>
      <c r="D92" s="1">
        <v>3</v>
      </c>
      <c r="E92" s="1">
        <v>23</v>
      </c>
      <c r="F92" s="1">
        <v>80</v>
      </c>
      <c r="G92" s="47" t="s">
        <v>144</v>
      </c>
      <c r="H92" s="14" t="s">
        <v>93</v>
      </c>
      <c r="I92" s="1">
        <v>93</v>
      </c>
      <c r="J92" s="1">
        <v>90</v>
      </c>
      <c r="K92" s="1">
        <v>95</v>
      </c>
      <c r="L92" s="1">
        <v>94</v>
      </c>
      <c r="M92" s="1">
        <v>90</v>
      </c>
      <c r="N92" s="1">
        <v>91</v>
      </c>
      <c r="O92" s="15">
        <f t="shared" si="5"/>
        <v>553</v>
      </c>
      <c r="P92" s="10"/>
      <c r="Q92" s="5"/>
      <c r="R92" s="16"/>
    </row>
    <row r="93" spans="2:18" ht="12.75">
      <c r="B93" s="1">
        <f t="shared" si="4"/>
        <v>85</v>
      </c>
      <c r="C93" s="1">
        <f t="shared" si="4"/>
        <v>85</v>
      </c>
      <c r="D93" s="1">
        <v>3</v>
      </c>
      <c r="E93" s="1">
        <v>17</v>
      </c>
      <c r="F93" s="1">
        <v>102</v>
      </c>
      <c r="G93" s="47" t="s">
        <v>145</v>
      </c>
      <c r="H93" s="14" t="s">
        <v>56</v>
      </c>
      <c r="I93" s="9">
        <v>89</v>
      </c>
      <c r="J93" s="9">
        <v>92</v>
      </c>
      <c r="K93" s="9">
        <v>93</v>
      </c>
      <c r="L93" s="9">
        <v>93</v>
      </c>
      <c r="M93" s="9">
        <v>96</v>
      </c>
      <c r="N93" s="9">
        <v>89</v>
      </c>
      <c r="O93" s="15">
        <f t="shared" si="5"/>
        <v>552</v>
      </c>
      <c r="P93" s="11"/>
      <c r="Q93" s="12"/>
      <c r="R93" s="16"/>
    </row>
    <row r="94" spans="2:18" ht="12.75">
      <c r="B94" s="1">
        <f t="shared" si="4"/>
        <v>86</v>
      </c>
      <c r="C94" s="1">
        <f t="shared" si="4"/>
        <v>86</v>
      </c>
      <c r="D94" s="1">
        <v>4</v>
      </c>
      <c r="E94" s="1">
        <v>40</v>
      </c>
      <c r="F94" s="1">
        <v>58</v>
      </c>
      <c r="G94" s="47" t="s">
        <v>146</v>
      </c>
      <c r="H94" s="14" t="s">
        <v>147</v>
      </c>
      <c r="I94" s="1">
        <v>94</v>
      </c>
      <c r="J94" s="1">
        <v>89</v>
      </c>
      <c r="K94" s="1">
        <v>91</v>
      </c>
      <c r="L94" s="1">
        <v>94</v>
      </c>
      <c r="M94" s="1">
        <v>92</v>
      </c>
      <c r="N94" s="1">
        <v>91</v>
      </c>
      <c r="O94" s="15">
        <f t="shared" si="5"/>
        <v>551</v>
      </c>
      <c r="P94" s="10"/>
      <c r="Q94" s="5"/>
      <c r="R94" s="16"/>
    </row>
    <row r="95" spans="2:18" ht="12.75">
      <c r="B95" s="1">
        <f t="shared" si="4"/>
        <v>87</v>
      </c>
      <c r="C95" s="1">
        <f t="shared" si="4"/>
        <v>87</v>
      </c>
      <c r="D95" s="1">
        <v>4</v>
      </c>
      <c r="E95" s="1">
        <v>4</v>
      </c>
      <c r="F95" s="1">
        <v>91</v>
      </c>
      <c r="G95" s="47" t="s">
        <v>148</v>
      </c>
      <c r="H95" s="14" t="s">
        <v>61</v>
      </c>
      <c r="I95" s="1">
        <v>89</v>
      </c>
      <c r="J95" s="1">
        <v>93</v>
      </c>
      <c r="K95" s="1">
        <v>88</v>
      </c>
      <c r="L95" s="1">
        <v>90</v>
      </c>
      <c r="M95" s="1">
        <v>92</v>
      </c>
      <c r="N95" s="1">
        <v>94</v>
      </c>
      <c r="O95" s="15">
        <f t="shared" si="5"/>
        <v>546</v>
      </c>
      <c r="P95" s="10"/>
      <c r="Q95" s="5"/>
      <c r="R95" s="16"/>
    </row>
    <row r="96" spans="2:18" ht="12.75">
      <c r="B96" s="1">
        <f t="shared" si="4"/>
        <v>88</v>
      </c>
      <c r="C96" s="1">
        <f t="shared" si="4"/>
        <v>88</v>
      </c>
      <c r="D96" s="1">
        <v>3</v>
      </c>
      <c r="E96" s="1">
        <v>37</v>
      </c>
      <c r="F96" s="1">
        <v>77</v>
      </c>
      <c r="G96" s="47" t="s">
        <v>149</v>
      </c>
      <c r="H96" s="14" t="s">
        <v>41</v>
      </c>
      <c r="I96" s="1">
        <v>89</v>
      </c>
      <c r="J96" s="1">
        <v>92</v>
      </c>
      <c r="K96" s="1">
        <v>97</v>
      </c>
      <c r="L96" s="1">
        <v>91</v>
      </c>
      <c r="M96" s="1">
        <v>87</v>
      </c>
      <c r="N96" s="1">
        <v>89</v>
      </c>
      <c r="O96" s="15">
        <f t="shared" si="5"/>
        <v>545</v>
      </c>
      <c r="P96" s="10"/>
      <c r="Q96" s="5"/>
      <c r="R96" s="16"/>
    </row>
    <row r="97" spans="2:18" ht="12.75">
      <c r="B97" s="1">
        <f t="shared" si="4"/>
        <v>89</v>
      </c>
      <c r="C97" s="1">
        <f t="shared" si="4"/>
        <v>89</v>
      </c>
      <c r="D97" s="1">
        <v>3</v>
      </c>
      <c r="E97" s="1">
        <v>29</v>
      </c>
      <c r="F97" s="1">
        <v>5</v>
      </c>
      <c r="G97" s="47" t="s">
        <v>150</v>
      </c>
      <c r="H97" s="14" t="s">
        <v>99</v>
      </c>
      <c r="I97" s="1">
        <v>88</v>
      </c>
      <c r="J97" s="1">
        <v>93</v>
      </c>
      <c r="K97" s="1">
        <v>89</v>
      </c>
      <c r="L97" s="1">
        <v>92</v>
      </c>
      <c r="M97" s="1">
        <v>93</v>
      </c>
      <c r="N97" s="1">
        <v>89</v>
      </c>
      <c r="O97" s="15">
        <f t="shared" si="5"/>
        <v>544</v>
      </c>
      <c r="P97" s="10"/>
      <c r="Q97" s="5"/>
      <c r="R97" s="16">
        <f>IF(Q97="","",SUM(P97:Q97))</f>
      </c>
    </row>
    <row r="98" spans="2:18" ht="12.75">
      <c r="B98" s="1">
        <f t="shared" si="4"/>
        <v>90</v>
      </c>
      <c r="C98" s="1">
        <f t="shared" si="4"/>
        <v>90</v>
      </c>
      <c r="D98" s="1">
        <v>3</v>
      </c>
      <c r="E98" s="1">
        <v>11</v>
      </c>
      <c r="F98" s="1">
        <v>56</v>
      </c>
      <c r="G98" s="47" t="s">
        <v>151</v>
      </c>
      <c r="H98" s="14" t="s">
        <v>39</v>
      </c>
      <c r="I98" s="1">
        <v>94</v>
      </c>
      <c r="J98" s="1">
        <v>88</v>
      </c>
      <c r="K98" s="1">
        <v>94</v>
      </c>
      <c r="L98" s="1">
        <v>92</v>
      </c>
      <c r="M98" s="1">
        <v>90</v>
      </c>
      <c r="N98" s="1">
        <v>85</v>
      </c>
      <c r="O98" s="15">
        <f t="shared" si="5"/>
        <v>543</v>
      </c>
      <c r="P98" s="10"/>
      <c r="Q98" s="5"/>
      <c r="R98" s="16"/>
    </row>
    <row r="99" spans="2:18" ht="12.75">
      <c r="B99" s="1">
        <f t="shared" si="4"/>
        <v>91</v>
      </c>
      <c r="C99" s="1">
        <f t="shared" si="4"/>
        <v>91</v>
      </c>
      <c r="D99" s="1">
        <v>4</v>
      </c>
      <c r="E99" s="1">
        <v>33</v>
      </c>
      <c r="F99" s="1">
        <v>27</v>
      </c>
      <c r="G99" s="47" t="s">
        <v>152</v>
      </c>
      <c r="H99" s="14" t="s">
        <v>110</v>
      </c>
      <c r="I99" s="1">
        <v>90</v>
      </c>
      <c r="J99" s="1">
        <v>89</v>
      </c>
      <c r="K99" s="1">
        <v>89</v>
      </c>
      <c r="L99" s="1">
        <v>91</v>
      </c>
      <c r="M99" s="1">
        <v>90</v>
      </c>
      <c r="N99" s="1">
        <v>93</v>
      </c>
      <c r="O99" s="15">
        <f t="shared" si="5"/>
        <v>542</v>
      </c>
      <c r="P99" s="10"/>
      <c r="Q99" s="5"/>
      <c r="R99" s="16">
        <f>IF(Q99="","",SUM(P99:Q99))</f>
      </c>
    </row>
    <row r="100" spans="2:18" ht="12.75">
      <c r="B100" s="1">
        <f t="shared" si="4"/>
        <v>92</v>
      </c>
      <c r="C100" s="1">
        <f t="shared" si="4"/>
        <v>92</v>
      </c>
      <c r="D100" s="1">
        <v>4</v>
      </c>
      <c r="E100" s="1">
        <v>13</v>
      </c>
      <c r="F100" s="1">
        <v>4</v>
      </c>
      <c r="G100" s="47" t="s">
        <v>153</v>
      </c>
      <c r="H100" s="14" t="s">
        <v>99</v>
      </c>
      <c r="I100" s="1">
        <v>94</v>
      </c>
      <c r="J100" s="1">
        <v>87</v>
      </c>
      <c r="K100" s="1">
        <v>93</v>
      </c>
      <c r="L100" s="1">
        <v>87</v>
      </c>
      <c r="M100" s="1">
        <v>86</v>
      </c>
      <c r="N100" s="1">
        <v>92</v>
      </c>
      <c r="O100" s="15">
        <f t="shared" si="5"/>
        <v>539</v>
      </c>
      <c r="P100" s="10"/>
      <c r="Q100" s="5"/>
      <c r="R100" s="16">
        <f>IF(Q100="","",SUM(P100:Q100))</f>
      </c>
    </row>
    <row r="101" spans="2:18" ht="12.75">
      <c r="B101" s="1">
        <f t="shared" si="4"/>
        <v>93</v>
      </c>
      <c r="C101" s="10">
        <f t="shared" si="4"/>
        <v>93</v>
      </c>
      <c r="D101" s="10">
        <v>4</v>
      </c>
      <c r="E101" s="10">
        <v>6</v>
      </c>
      <c r="F101" s="1">
        <v>103</v>
      </c>
      <c r="G101" s="47" t="s">
        <v>154</v>
      </c>
      <c r="H101" s="14" t="s">
        <v>56</v>
      </c>
      <c r="I101" s="1">
        <v>85</v>
      </c>
      <c r="J101" s="1">
        <v>88</v>
      </c>
      <c r="K101" s="1">
        <v>91</v>
      </c>
      <c r="L101" s="1">
        <v>96</v>
      </c>
      <c r="M101" s="1">
        <v>88</v>
      </c>
      <c r="N101" s="1">
        <v>91</v>
      </c>
      <c r="O101" s="15">
        <f t="shared" si="5"/>
        <v>539</v>
      </c>
      <c r="P101" s="10"/>
      <c r="Q101" s="5"/>
      <c r="R101" s="16">
        <f>IF(Q101="","",SUM(P101:Q101))</f>
      </c>
    </row>
    <row r="102" spans="2:18" ht="12.75">
      <c r="B102" s="1">
        <f t="shared" si="4"/>
        <v>94</v>
      </c>
      <c r="C102" s="1">
        <f t="shared" si="4"/>
        <v>94</v>
      </c>
      <c r="D102" s="1">
        <v>4</v>
      </c>
      <c r="E102" s="1">
        <v>43</v>
      </c>
      <c r="F102" s="1">
        <v>26</v>
      </c>
      <c r="G102" s="47" t="s">
        <v>155</v>
      </c>
      <c r="H102" s="14" t="s">
        <v>110</v>
      </c>
      <c r="I102" s="1">
        <v>88</v>
      </c>
      <c r="J102" s="1">
        <v>91</v>
      </c>
      <c r="K102" s="1">
        <v>92</v>
      </c>
      <c r="L102" s="1">
        <v>90</v>
      </c>
      <c r="M102" s="1">
        <v>89</v>
      </c>
      <c r="N102" s="1">
        <v>86</v>
      </c>
      <c r="O102" s="15">
        <f t="shared" si="5"/>
        <v>536</v>
      </c>
      <c r="P102" s="10"/>
      <c r="Q102" s="5"/>
      <c r="R102" s="16">
        <f>IF(Q102="","",SUM(P102:Q102))</f>
      </c>
    </row>
    <row r="103" spans="2:18" ht="12.75">
      <c r="B103" s="1">
        <f t="shared" si="4"/>
        <v>95</v>
      </c>
      <c r="C103" s="1">
        <f t="shared" si="4"/>
        <v>95</v>
      </c>
      <c r="D103" s="1">
        <v>3</v>
      </c>
      <c r="E103" s="1">
        <v>20</v>
      </c>
      <c r="F103" s="1">
        <v>61</v>
      </c>
      <c r="G103" s="47" t="s">
        <v>156</v>
      </c>
      <c r="H103" s="14" t="s">
        <v>30</v>
      </c>
      <c r="I103" s="1">
        <v>91</v>
      </c>
      <c r="J103" s="1">
        <v>84</v>
      </c>
      <c r="K103" s="1">
        <v>87</v>
      </c>
      <c r="L103" s="1">
        <v>88</v>
      </c>
      <c r="M103" s="1">
        <v>86</v>
      </c>
      <c r="N103" s="1">
        <v>93</v>
      </c>
      <c r="O103" s="15">
        <f t="shared" si="5"/>
        <v>529</v>
      </c>
      <c r="P103" s="10"/>
      <c r="Q103" s="5"/>
      <c r="R103" s="16"/>
    </row>
    <row r="104" spans="2:18" ht="12.75">
      <c r="B104" s="1">
        <f t="shared" si="4"/>
        <v>96</v>
      </c>
      <c r="C104" s="1">
        <f t="shared" si="4"/>
        <v>96</v>
      </c>
      <c r="D104" s="1">
        <v>2</v>
      </c>
      <c r="E104" s="1">
        <v>35</v>
      </c>
      <c r="F104" s="1">
        <v>70</v>
      </c>
      <c r="G104" s="47" t="s">
        <v>157</v>
      </c>
      <c r="H104" s="14" t="s">
        <v>13</v>
      </c>
      <c r="I104" s="1">
        <v>85</v>
      </c>
      <c r="J104" s="1">
        <v>84</v>
      </c>
      <c r="K104" s="1">
        <v>81</v>
      </c>
      <c r="L104" s="1">
        <v>86</v>
      </c>
      <c r="M104" s="1">
        <v>84</v>
      </c>
      <c r="N104" s="1">
        <v>87</v>
      </c>
      <c r="O104" s="15">
        <f t="shared" si="5"/>
        <v>507</v>
      </c>
      <c r="P104" s="10"/>
      <c r="Q104" s="5"/>
      <c r="R104" s="16"/>
    </row>
    <row r="105" spans="2:18" ht="12.75">
      <c r="B105" s="1"/>
      <c r="C105" s="1"/>
      <c r="D105" s="1"/>
      <c r="E105" s="1"/>
      <c r="F105" s="1"/>
      <c r="G105" s="18"/>
      <c r="H105" s="14"/>
      <c r="I105" s="1"/>
      <c r="J105" s="1"/>
      <c r="K105" s="1"/>
      <c r="L105" s="1"/>
      <c r="M105" s="1"/>
      <c r="N105" s="1"/>
      <c r="O105" s="15"/>
      <c r="P105" s="10"/>
      <c r="Q105" s="5"/>
      <c r="R105" s="16"/>
    </row>
    <row r="106" spans="2:18" ht="12.75">
      <c r="B106" s="9"/>
      <c r="C106" s="28"/>
      <c r="D106" s="28"/>
      <c r="E106" s="28"/>
      <c r="F106" s="26"/>
      <c r="G106" s="27"/>
      <c r="H106" s="28"/>
      <c r="I106" s="28"/>
      <c r="J106" s="28"/>
      <c r="K106" s="28"/>
      <c r="L106" s="28"/>
      <c r="M106" s="28"/>
      <c r="N106" s="19"/>
      <c r="O106" s="23"/>
      <c r="P106" s="22"/>
      <c r="Q106" s="22"/>
      <c r="R106" s="20"/>
    </row>
    <row r="107" spans="2:18" ht="13.5" thickBot="1">
      <c r="B107" s="54" t="s">
        <v>372</v>
      </c>
      <c r="C107" s="55" t="str">
        <f aca="true" t="shared" si="7" ref="C107:C170">IF(N107=0,"",B107)</f>
        <v>1.</v>
      </c>
      <c r="D107" s="56"/>
      <c r="E107" s="57"/>
      <c r="F107" s="58"/>
      <c r="G107" s="56" t="s">
        <v>1</v>
      </c>
      <c r="H107" s="57"/>
      <c r="I107" s="58"/>
      <c r="J107" s="57"/>
      <c r="K107" s="57"/>
      <c r="L107" s="57"/>
      <c r="M107" s="57"/>
      <c r="N107" s="59">
        <f>IF(AND(H108="",H109="",H110=""),"",SUM(H108:H110))</f>
        <v>1736</v>
      </c>
      <c r="O107" s="29"/>
      <c r="P107" s="30" t="str">
        <f>G107</f>
        <v>Grosuplje</v>
      </c>
      <c r="Q107" s="28"/>
      <c r="R107" s="20"/>
    </row>
    <row r="108" spans="2:18" ht="12.75">
      <c r="B108" s="24"/>
      <c r="C108" s="31">
        <f t="shared" si="7"/>
        <v>0</v>
      </c>
      <c r="D108" s="32"/>
      <c r="E108" s="28"/>
      <c r="F108" s="26"/>
      <c r="G108" s="52" t="s">
        <v>37</v>
      </c>
      <c r="H108" s="53">
        <v>588</v>
      </c>
      <c r="J108" s="28"/>
      <c r="K108" s="28"/>
      <c r="L108" s="28"/>
      <c r="M108" s="28"/>
      <c r="N108" s="34">
        <f>IF(AND(H108="",H109="",H110=""),"",SUM(H108:H110))</f>
        <v>1736</v>
      </c>
      <c r="O108" s="35"/>
      <c r="P108" s="30" t="str">
        <f>G107</f>
        <v>Grosuplje</v>
      </c>
      <c r="Q108" s="28"/>
      <c r="R108" s="20"/>
    </row>
    <row r="109" spans="2:18" ht="12.75">
      <c r="B109" s="24"/>
      <c r="C109" s="31">
        <f t="shared" si="7"/>
        <v>0</v>
      </c>
      <c r="D109" s="32"/>
      <c r="E109" s="28"/>
      <c r="F109" s="26"/>
      <c r="G109" s="52" t="s">
        <v>43</v>
      </c>
      <c r="H109" s="53">
        <v>580</v>
      </c>
      <c r="J109" s="28"/>
      <c r="K109" s="28"/>
      <c r="L109" s="28"/>
      <c r="M109" s="28"/>
      <c r="N109" s="34">
        <f>IF(AND(H108="",H109="",H110=""),"",SUM(H108:H110))</f>
        <v>1736</v>
      </c>
      <c r="O109" s="35"/>
      <c r="P109" s="30" t="str">
        <f>G107</f>
        <v>Grosuplje</v>
      </c>
      <c r="Q109" s="28"/>
      <c r="R109" s="20"/>
    </row>
    <row r="110" spans="2:18" ht="12.75">
      <c r="B110" s="24"/>
      <c r="C110" s="31">
        <f t="shared" si="7"/>
        <v>0</v>
      </c>
      <c r="D110" s="32"/>
      <c r="E110" s="28"/>
      <c r="F110" s="26"/>
      <c r="G110" s="52" t="s">
        <v>90</v>
      </c>
      <c r="H110" s="53">
        <v>568</v>
      </c>
      <c r="J110" s="28"/>
      <c r="K110" s="28"/>
      <c r="L110" s="28"/>
      <c r="M110" s="28"/>
      <c r="N110" s="34">
        <f>IF(AND(H108="",H109="",H110=""),"",SUM(H108:H110))</f>
        <v>1736</v>
      </c>
      <c r="O110" s="35"/>
      <c r="P110" s="30" t="str">
        <f>G107</f>
        <v>Grosuplje</v>
      </c>
      <c r="Q110" s="28"/>
      <c r="R110" s="20"/>
    </row>
    <row r="111" spans="2:18" ht="12.75">
      <c r="B111" s="24"/>
      <c r="C111" s="31">
        <f t="shared" si="7"/>
        <v>0</v>
      </c>
      <c r="D111" s="32"/>
      <c r="E111" s="28"/>
      <c r="F111" s="26"/>
      <c r="G111" s="32" t="str">
        <f>G107</f>
        <v>Grosuplje</v>
      </c>
      <c r="H111" s="28"/>
      <c r="I111" s="28"/>
      <c r="J111" s="28"/>
      <c r="K111" s="28"/>
      <c r="L111" s="28"/>
      <c r="M111" s="28"/>
      <c r="N111" s="34">
        <f>IF(AND(H108="",H109="",H110=""),"",SUM(H108:H110))</f>
        <v>1736</v>
      </c>
      <c r="O111" s="35"/>
      <c r="P111" s="30" t="str">
        <f>G107</f>
        <v>Grosuplje</v>
      </c>
      <c r="Q111" s="28"/>
      <c r="R111" s="20"/>
    </row>
    <row r="112" spans="2:18" ht="13.5" thickBot="1">
      <c r="B112" s="54" t="s">
        <v>373</v>
      </c>
      <c r="C112" s="55" t="str">
        <f t="shared" si="7"/>
        <v>2.</v>
      </c>
      <c r="D112" s="56"/>
      <c r="E112" s="57"/>
      <c r="F112" s="58"/>
      <c r="G112" s="60" t="s">
        <v>39</v>
      </c>
      <c r="H112" s="57"/>
      <c r="I112" s="58"/>
      <c r="J112" s="57"/>
      <c r="K112" s="57"/>
      <c r="L112" s="57"/>
      <c r="M112" s="57"/>
      <c r="N112" s="59">
        <f>IF(AND(H113="",H114="",H115=""),"",SUM(H113:H115))</f>
        <v>1729</v>
      </c>
      <c r="O112" s="29"/>
      <c r="P112" s="30" t="str">
        <f>G112</f>
        <v>Š.K.Turnišče</v>
      </c>
      <c r="Q112" s="28"/>
      <c r="R112" s="20"/>
    </row>
    <row r="113" spans="2:18" ht="12.75">
      <c r="B113" s="24"/>
      <c r="C113" s="31">
        <f t="shared" si="7"/>
        <v>0</v>
      </c>
      <c r="D113" s="32"/>
      <c r="E113" s="28"/>
      <c r="F113" s="20"/>
      <c r="G113" s="52" t="s">
        <v>106</v>
      </c>
      <c r="H113" s="53">
        <v>565</v>
      </c>
      <c r="J113" s="28"/>
      <c r="K113" s="28"/>
      <c r="L113" s="28"/>
      <c r="M113" s="28"/>
      <c r="N113" s="34">
        <f>IF(AND(H113="",H114="",H115=""),"",SUM(H113:H115))</f>
        <v>1729</v>
      </c>
      <c r="O113" s="35"/>
      <c r="P113" s="30" t="str">
        <f>G112</f>
        <v>Š.K.Turnišče</v>
      </c>
      <c r="Q113" s="28"/>
      <c r="R113" s="20"/>
    </row>
    <row r="114" spans="2:18" ht="12.75">
      <c r="B114" s="24"/>
      <c r="C114" s="31">
        <f t="shared" si="7"/>
        <v>0</v>
      </c>
      <c r="D114" s="32"/>
      <c r="E114" s="28"/>
      <c r="F114" s="26"/>
      <c r="G114" s="52" t="s">
        <v>54</v>
      </c>
      <c r="H114" s="53">
        <v>578</v>
      </c>
      <c r="J114" s="28"/>
      <c r="K114" s="28"/>
      <c r="L114" s="28"/>
      <c r="M114" s="28"/>
      <c r="N114" s="34">
        <f>IF(AND(H113="",H114="",H115=""),"",SUM(H113:H115))</f>
        <v>1729</v>
      </c>
      <c r="O114" s="35"/>
      <c r="P114" s="30" t="str">
        <f>G112</f>
        <v>Š.K.Turnišče</v>
      </c>
      <c r="Q114" s="28"/>
      <c r="R114" s="20"/>
    </row>
    <row r="115" spans="2:18" ht="12.75">
      <c r="B115" s="24"/>
      <c r="C115" s="31">
        <f t="shared" si="7"/>
        <v>0</v>
      </c>
      <c r="D115" s="32"/>
      <c r="E115" s="28"/>
      <c r="F115" s="26"/>
      <c r="G115" s="52" t="s">
        <v>38</v>
      </c>
      <c r="H115" s="53">
        <v>586</v>
      </c>
      <c r="J115" s="28"/>
      <c r="K115" s="28"/>
      <c r="L115" s="28"/>
      <c r="M115" s="28"/>
      <c r="N115" s="34">
        <f>IF(AND(H113="",H114="",H115=""),"",SUM(H113:H115))</f>
        <v>1729</v>
      </c>
      <c r="O115" s="35"/>
      <c r="P115" s="30" t="str">
        <f>G112</f>
        <v>Š.K.Turnišče</v>
      </c>
      <c r="Q115" s="28"/>
      <c r="R115" s="20"/>
    </row>
    <row r="116" spans="2:18" ht="12.75">
      <c r="B116" s="24"/>
      <c r="C116" s="31">
        <f t="shared" si="7"/>
        <v>0</v>
      </c>
      <c r="D116" s="32"/>
      <c r="E116" s="28"/>
      <c r="F116" s="26"/>
      <c r="G116" s="32" t="str">
        <f>G112</f>
        <v>Š.K.Turnišče</v>
      </c>
      <c r="H116" s="28"/>
      <c r="I116" s="28"/>
      <c r="J116" s="28"/>
      <c r="K116" s="28"/>
      <c r="L116" s="28"/>
      <c r="M116" s="28"/>
      <c r="N116" s="34">
        <f>IF(AND(H113="",H114="",H115=""),"",SUM(H113:H115))</f>
        <v>1729</v>
      </c>
      <c r="O116" s="35"/>
      <c r="P116" s="30" t="str">
        <f>G112</f>
        <v>Š.K.Turnišče</v>
      </c>
      <c r="Q116" s="28"/>
      <c r="R116" s="20"/>
    </row>
    <row r="117" spans="2:18" ht="13.5" thickBot="1">
      <c r="B117" s="54" t="s">
        <v>374</v>
      </c>
      <c r="C117" s="55" t="str">
        <f t="shared" si="7"/>
        <v>3.</v>
      </c>
      <c r="D117" s="56"/>
      <c r="E117" s="57"/>
      <c r="F117" s="58"/>
      <c r="G117" s="56" t="s">
        <v>9</v>
      </c>
      <c r="H117" s="57"/>
      <c r="I117" s="58"/>
      <c r="J117" s="57"/>
      <c r="K117" s="57"/>
      <c r="L117" s="57"/>
      <c r="M117" s="57"/>
      <c r="N117" s="59">
        <f>IF(AND(H118="",H119="",H120=""),"",SUM(H118:H120))</f>
        <v>1726</v>
      </c>
      <c r="O117" s="61" t="s">
        <v>159</v>
      </c>
      <c r="P117" s="30" t="str">
        <f>G117</f>
        <v>Kamnik</v>
      </c>
      <c r="Q117" s="28"/>
      <c r="R117" s="20"/>
    </row>
    <row r="118" spans="2:18" ht="12.75">
      <c r="B118" s="24"/>
      <c r="C118" s="31">
        <f t="shared" si="7"/>
        <v>0</v>
      </c>
      <c r="D118" s="32"/>
      <c r="E118" s="28"/>
      <c r="F118" s="20"/>
      <c r="G118" s="52" t="s">
        <v>62</v>
      </c>
      <c r="H118" s="53">
        <v>577</v>
      </c>
      <c r="J118" s="28"/>
      <c r="K118" s="28"/>
      <c r="L118" s="28"/>
      <c r="M118" s="28"/>
      <c r="N118" s="34">
        <f>IF(AND(H118="",H119="",H120=""),"",SUM(H118:H120))</f>
        <v>1726</v>
      </c>
      <c r="O118" s="35"/>
      <c r="P118" s="30" t="str">
        <f>G117</f>
        <v>Kamnik</v>
      </c>
      <c r="Q118" s="28"/>
      <c r="R118" s="20"/>
    </row>
    <row r="119" spans="2:18" ht="12.75">
      <c r="B119" s="24"/>
      <c r="C119" s="31">
        <f t="shared" si="7"/>
        <v>0</v>
      </c>
      <c r="D119" s="32"/>
      <c r="E119" s="28"/>
      <c r="F119" s="26"/>
      <c r="G119" s="52" t="s">
        <v>74</v>
      </c>
      <c r="H119" s="53">
        <v>573</v>
      </c>
      <c r="J119" s="28"/>
      <c r="K119" s="28"/>
      <c r="L119" s="28"/>
      <c r="M119" s="28"/>
      <c r="N119" s="34">
        <f>IF(AND(H118="",H119="",H120=""),"",SUM(H118:H120))</f>
        <v>1726</v>
      </c>
      <c r="O119" s="35"/>
      <c r="P119" s="30" t="str">
        <f>G117</f>
        <v>Kamnik</v>
      </c>
      <c r="Q119" s="28"/>
      <c r="R119" s="20"/>
    </row>
    <row r="120" spans="2:18" ht="12.75">
      <c r="B120" s="24"/>
      <c r="C120" s="31">
        <f t="shared" si="7"/>
        <v>0</v>
      </c>
      <c r="D120" s="32"/>
      <c r="E120" s="28"/>
      <c r="F120" s="26"/>
      <c r="G120" s="52" t="s">
        <v>67</v>
      </c>
      <c r="H120" s="53">
        <v>576</v>
      </c>
      <c r="J120" s="28"/>
      <c r="K120" s="28"/>
      <c r="L120" s="28"/>
      <c r="M120" s="28"/>
      <c r="N120" s="34">
        <f>IF(AND(H118="",H119="",H120=""),"",SUM(H118:H120))</f>
        <v>1726</v>
      </c>
      <c r="O120" s="35"/>
      <c r="P120" s="30" t="str">
        <f>G117</f>
        <v>Kamnik</v>
      </c>
      <c r="Q120" s="28"/>
      <c r="R120" s="20"/>
    </row>
    <row r="121" spans="2:18" ht="12.75">
      <c r="B121" s="24"/>
      <c r="C121" s="31">
        <f t="shared" si="7"/>
        <v>0</v>
      </c>
      <c r="D121" s="32"/>
      <c r="E121" s="28"/>
      <c r="F121" s="26"/>
      <c r="G121" s="32" t="str">
        <f>G117</f>
        <v>Kamnik</v>
      </c>
      <c r="H121" s="28"/>
      <c r="I121" s="28"/>
      <c r="J121" s="28"/>
      <c r="K121" s="28"/>
      <c r="L121" s="28"/>
      <c r="M121" s="28"/>
      <c r="N121" s="34">
        <f>IF(AND(H118="",H119="",H120=""),"",SUM(H118:H120))</f>
        <v>1726</v>
      </c>
      <c r="O121" s="35"/>
      <c r="P121" s="30" t="str">
        <f>G117</f>
        <v>Kamnik</v>
      </c>
      <c r="Q121" s="28"/>
      <c r="R121" s="20"/>
    </row>
    <row r="122" spans="2:18" ht="13.5" thickBot="1">
      <c r="B122" s="54" t="s">
        <v>375</v>
      </c>
      <c r="C122" s="55" t="str">
        <f t="shared" si="7"/>
        <v>4.</v>
      </c>
      <c r="D122" s="56"/>
      <c r="E122" s="57"/>
      <c r="F122" s="58"/>
      <c r="G122" s="60" t="s">
        <v>33</v>
      </c>
      <c r="H122" s="57"/>
      <c r="I122" s="57"/>
      <c r="J122" s="57"/>
      <c r="K122" s="57"/>
      <c r="L122" s="57"/>
      <c r="M122" s="57"/>
      <c r="N122" s="59">
        <f>IF(AND(H123="",H124="",H125=""),"",SUM(H123:H125))</f>
        <v>1726</v>
      </c>
      <c r="O122" s="61" t="s">
        <v>160</v>
      </c>
      <c r="P122" s="30" t="str">
        <f>G122</f>
        <v>Vremščica</v>
      </c>
      <c r="Q122" s="28"/>
      <c r="R122" s="20"/>
    </row>
    <row r="123" spans="2:18" ht="12.75">
      <c r="B123" s="24"/>
      <c r="C123" s="31">
        <f t="shared" si="7"/>
        <v>0</v>
      </c>
      <c r="D123" s="32"/>
      <c r="E123" s="28"/>
      <c r="F123" s="20"/>
      <c r="G123" s="52" t="s">
        <v>36</v>
      </c>
      <c r="H123" s="53">
        <v>593</v>
      </c>
      <c r="J123" s="28"/>
      <c r="K123" s="28"/>
      <c r="L123" s="28"/>
      <c r="M123" s="28"/>
      <c r="N123" s="34">
        <f>IF(AND(H123="",H124="",H125=""),"",SUM(H123:H125))</f>
        <v>1726</v>
      </c>
      <c r="O123" s="35"/>
      <c r="P123" s="30" t="str">
        <f>G122</f>
        <v>Vremščica</v>
      </c>
      <c r="Q123" s="28"/>
      <c r="R123" s="20"/>
    </row>
    <row r="124" spans="2:18" ht="12.75">
      <c r="B124" s="24"/>
      <c r="C124" s="31">
        <f t="shared" si="7"/>
        <v>0</v>
      </c>
      <c r="D124" s="32"/>
      <c r="E124" s="28"/>
      <c r="F124" s="26"/>
      <c r="G124" s="52" t="s">
        <v>101</v>
      </c>
      <c r="H124" s="53">
        <v>566</v>
      </c>
      <c r="J124" s="28"/>
      <c r="K124" s="28"/>
      <c r="L124" s="28"/>
      <c r="M124" s="28"/>
      <c r="N124" s="34">
        <f>IF(AND(H123="",H124="",H125=""),"",SUM(H123:H125))</f>
        <v>1726</v>
      </c>
      <c r="O124" s="35"/>
      <c r="P124" s="30" t="str">
        <f>G122</f>
        <v>Vremščica</v>
      </c>
      <c r="Q124" s="28"/>
      <c r="R124" s="20"/>
    </row>
    <row r="125" spans="2:18" ht="12.75">
      <c r="B125" s="24"/>
      <c r="C125" s="31">
        <f t="shared" si="7"/>
        <v>0</v>
      </c>
      <c r="D125" s="32"/>
      <c r="E125" s="28"/>
      <c r="F125" s="26"/>
      <c r="G125" s="52" t="s">
        <v>97</v>
      </c>
      <c r="H125" s="53">
        <v>567</v>
      </c>
      <c r="J125" s="28"/>
      <c r="K125" s="28"/>
      <c r="L125" s="28"/>
      <c r="M125" s="28"/>
      <c r="N125" s="34">
        <f>IF(AND(H123="",H124="",H125=""),"",SUM(H123:H125))</f>
        <v>1726</v>
      </c>
      <c r="O125" s="35"/>
      <c r="P125" s="30" t="str">
        <f>G122</f>
        <v>Vremščica</v>
      </c>
      <c r="Q125" s="28"/>
      <c r="R125" s="20"/>
    </row>
    <row r="126" spans="2:18" ht="12.75">
      <c r="B126" s="24"/>
      <c r="C126" s="31">
        <f t="shared" si="7"/>
        <v>0</v>
      </c>
      <c r="D126" s="32"/>
      <c r="E126" s="28"/>
      <c r="F126" s="26"/>
      <c r="G126" s="32" t="str">
        <f>G122</f>
        <v>Vremščica</v>
      </c>
      <c r="H126" s="28"/>
      <c r="I126" s="26"/>
      <c r="J126" s="28"/>
      <c r="K126" s="28"/>
      <c r="L126" s="28"/>
      <c r="M126" s="28"/>
      <c r="N126" s="34">
        <f>IF(AND(H123="",H124="",H125=""),"",SUM(H123:H125))</f>
        <v>1726</v>
      </c>
      <c r="O126" s="35"/>
      <c r="P126" s="30" t="str">
        <f>G122</f>
        <v>Vremščica</v>
      </c>
      <c r="Q126" s="28"/>
      <c r="R126" s="20"/>
    </row>
    <row r="127" spans="2:18" ht="13.5" thickBot="1">
      <c r="B127" s="54" t="s">
        <v>376</v>
      </c>
      <c r="C127" s="55" t="str">
        <f t="shared" si="7"/>
        <v>5.</v>
      </c>
      <c r="D127" s="56"/>
      <c r="E127" s="57"/>
      <c r="F127" s="58"/>
      <c r="G127" s="60" t="s">
        <v>51</v>
      </c>
      <c r="H127" s="57"/>
      <c r="I127" s="58"/>
      <c r="J127" s="57"/>
      <c r="K127" s="57"/>
      <c r="L127" s="57"/>
      <c r="M127" s="57"/>
      <c r="N127" s="59">
        <f>IF(AND(H128="",H129="",H130=""),"",SUM(H128:H130))</f>
        <v>1724</v>
      </c>
      <c r="O127" s="29"/>
      <c r="P127" s="30" t="str">
        <f>G127</f>
        <v>A. Hohkraut</v>
      </c>
      <c r="Q127" s="28"/>
      <c r="R127" s="20"/>
    </row>
    <row r="128" spans="2:18" ht="12.75">
      <c r="B128" s="24"/>
      <c r="C128" s="31">
        <f t="shared" si="7"/>
        <v>0</v>
      </c>
      <c r="D128" s="32"/>
      <c r="E128" s="28"/>
      <c r="F128" s="26"/>
      <c r="G128" s="52" t="s">
        <v>85</v>
      </c>
      <c r="H128" s="53">
        <v>570</v>
      </c>
      <c r="J128" s="28"/>
      <c r="K128" s="28"/>
      <c r="L128" s="28"/>
      <c r="M128" s="28"/>
      <c r="N128" s="34">
        <f>IF(AND(H128="",H129="",H130=""),"",SUM(H128:H130))</f>
        <v>1724</v>
      </c>
      <c r="O128" s="35"/>
      <c r="P128" s="30" t="str">
        <f>G127</f>
        <v>A. Hohkraut</v>
      </c>
      <c r="Q128" s="28"/>
      <c r="R128" s="20"/>
    </row>
    <row r="129" spans="2:18" ht="12.75">
      <c r="B129" s="24"/>
      <c r="C129" s="31">
        <f t="shared" si="7"/>
        <v>0</v>
      </c>
      <c r="D129" s="32"/>
      <c r="E129" s="28"/>
      <c r="F129" s="26"/>
      <c r="G129" s="52" t="s">
        <v>50</v>
      </c>
      <c r="H129" s="53">
        <v>579</v>
      </c>
      <c r="J129" s="28"/>
      <c r="K129" s="28"/>
      <c r="L129" s="28"/>
      <c r="M129" s="28"/>
      <c r="N129" s="34">
        <f>IF(AND(H128="",H129="",H130=""),"",SUM(H128:H130))</f>
        <v>1724</v>
      </c>
      <c r="O129" s="35"/>
      <c r="P129" s="30" t="str">
        <f>G127</f>
        <v>A. Hohkraut</v>
      </c>
      <c r="Q129" s="28"/>
      <c r="R129" s="20"/>
    </row>
    <row r="130" spans="2:18" ht="12.75">
      <c r="B130" s="24"/>
      <c r="C130" s="31">
        <f t="shared" si="7"/>
        <v>0</v>
      </c>
      <c r="D130" s="32"/>
      <c r="E130" s="28"/>
      <c r="F130" s="26"/>
      <c r="G130" s="62" t="s">
        <v>69</v>
      </c>
      <c r="H130" s="53">
        <v>575</v>
      </c>
      <c r="J130" s="28"/>
      <c r="K130" s="28"/>
      <c r="L130" s="28"/>
      <c r="M130" s="28"/>
      <c r="N130" s="34">
        <f>IF(AND(H128="",H129="",H130=""),"",SUM(H128:H130))</f>
        <v>1724</v>
      </c>
      <c r="O130" s="35"/>
      <c r="P130" s="30" t="str">
        <f>G127</f>
        <v>A. Hohkraut</v>
      </c>
      <c r="Q130" s="28"/>
      <c r="R130" s="20"/>
    </row>
    <row r="131" spans="2:18" ht="12.75">
      <c r="B131" s="24"/>
      <c r="C131" s="31">
        <f t="shared" si="7"/>
        <v>0</v>
      </c>
      <c r="D131" s="32"/>
      <c r="E131" s="28"/>
      <c r="F131" s="26"/>
      <c r="G131" s="32" t="str">
        <f>G127</f>
        <v>A. Hohkraut</v>
      </c>
      <c r="H131" s="28"/>
      <c r="I131" s="28"/>
      <c r="J131" s="28"/>
      <c r="K131" s="28"/>
      <c r="L131" s="28"/>
      <c r="M131" s="28"/>
      <c r="N131" s="34">
        <f>IF(AND(H128="",H129="",H130=""),"",SUM(H128:H130))</f>
        <v>1724</v>
      </c>
      <c r="O131" s="35"/>
      <c r="P131" s="30" t="str">
        <f>G127</f>
        <v>A. Hohkraut</v>
      </c>
      <c r="Q131" s="28"/>
      <c r="R131" s="20"/>
    </row>
    <row r="132" spans="2:18" ht="13.5" thickBot="1">
      <c r="B132" s="54" t="s">
        <v>377</v>
      </c>
      <c r="C132" s="55" t="str">
        <f t="shared" si="7"/>
        <v>6.</v>
      </c>
      <c r="D132" s="56"/>
      <c r="E132" s="57"/>
      <c r="F132" s="58"/>
      <c r="G132" s="60" t="s">
        <v>161</v>
      </c>
      <c r="H132" s="57"/>
      <c r="I132" s="58"/>
      <c r="J132" s="57"/>
      <c r="K132" s="57"/>
      <c r="L132" s="57"/>
      <c r="M132" s="57"/>
      <c r="N132" s="59">
        <f>IF(AND(H133="",H134="",H135=""),"",SUM(H133:H135))</f>
        <v>1720</v>
      </c>
      <c r="O132" s="29"/>
      <c r="P132" s="30" t="str">
        <f>G132</f>
        <v>Koloman Flisar Tišina</v>
      </c>
      <c r="Q132" s="28"/>
      <c r="R132" s="20"/>
    </row>
    <row r="133" spans="2:18" ht="12.75">
      <c r="B133" s="24"/>
      <c r="C133" s="31">
        <f t="shared" si="7"/>
        <v>0</v>
      </c>
      <c r="D133" s="32"/>
      <c r="E133" s="28"/>
      <c r="F133" s="20"/>
      <c r="G133" s="52" t="s">
        <v>45</v>
      </c>
      <c r="H133" s="53">
        <v>580</v>
      </c>
      <c r="J133" s="28"/>
      <c r="K133" s="28"/>
      <c r="L133" s="28"/>
      <c r="M133" s="28"/>
      <c r="N133" s="34">
        <f>IF(AND(H133="",H134="",H135=""),"",SUM(H133:H135))</f>
        <v>1720</v>
      </c>
      <c r="O133" s="35"/>
      <c r="P133" s="30" t="str">
        <f>G132</f>
        <v>Koloman Flisar Tišina</v>
      </c>
      <c r="Q133" s="28"/>
      <c r="R133" s="20"/>
    </row>
    <row r="134" spans="2:18" ht="12.75">
      <c r="B134" s="24"/>
      <c r="C134" s="31">
        <f t="shared" si="7"/>
        <v>0</v>
      </c>
      <c r="D134" s="32"/>
      <c r="E134" s="28"/>
      <c r="F134" s="26"/>
      <c r="G134" s="52" t="s">
        <v>91</v>
      </c>
      <c r="H134" s="53">
        <v>568</v>
      </c>
      <c r="J134" s="28"/>
      <c r="K134" s="28"/>
      <c r="L134" s="28"/>
      <c r="M134" s="28"/>
      <c r="N134" s="34">
        <f>IF(AND(H133="",H134="",H135=""),"",SUM(H133:H135))</f>
        <v>1720</v>
      </c>
      <c r="O134" s="35"/>
      <c r="P134" s="30" t="str">
        <f>G132</f>
        <v>Koloman Flisar Tišina</v>
      </c>
      <c r="Q134" s="28"/>
      <c r="R134" s="20"/>
    </row>
    <row r="135" spans="2:18" ht="12.75">
      <c r="B135" s="24"/>
      <c r="C135" s="31">
        <f t="shared" si="7"/>
        <v>0</v>
      </c>
      <c r="D135" s="32"/>
      <c r="E135" s="28"/>
      <c r="F135" s="26"/>
      <c r="G135" s="52" t="s">
        <v>75</v>
      </c>
      <c r="H135" s="53">
        <v>572</v>
      </c>
      <c r="J135" s="28"/>
      <c r="K135" s="28"/>
      <c r="L135" s="28"/>
      <c r="M135" s="28"/>
      <c r="N135" s="34">
        <f>IF(AND(H133="",H134="",H135=""),"",SUM(H133:H135))</f>
        <v>1720</v>
      </c>
      <c r="O135" s="35"/>
      <c r="P135" s="30" t="str">
        <f>G132</f>
        <v>Koloman Flisar Tišina</v>
      </c>
      <c r="Q135" s="28"/>
      <c r="R135" s="20"/>
    </row>
    <row r="136" spans="2:18" ht="12.75">
      <c r="B136" s="24"/>
      <c r="C136" s="31">
        <f t="shared" si="7"/>
        <v>0</v>
      </c>
      <c r="D136" s="32"/>
      <c r="E136" s="28"/>
      <c r="F136" s="26"/>
      <c r="G136" s="32" t="str">
        <f>G132</f>
        <v>Koloman Flisar Tišina</v>
      </c>
      <c r="H136" s="28"/>
      <c r="I136" s="28"/>
      <c r="J136" s="28"/>
      <c r="K136" s="28"/>
      <c r="L136" s="28"/>
      <c r="M136" s="28"/>
      <c r="N136" s="34">
        <f>IF(AND(H133="",H134="",H135=""),"",SUM(H133:H135))</f>
        <v>1720</v>
      </c>
      <c r="O136" s="35"/>
      <c r="P136" s="30" t="str">
        <f>G132</f>
        <v>Koloman Flisar Tišina</v>
      </c>
      <c r="Q136" s="28"/>
      <c r="R136" s="20"/>
    </row>
    <row r="137" spans="2:18" ht="13.5" thickBot="1">
      <c r="B137" s="54" t="s">
        <v>378</v>
      </c>
      <c r="C137" s="55" t="str">
        <f t="shared" si="7"/>
        <v>7.</v>
      </c>
      <c r="D137" s="56"/>
      <c r="E137" s="57"/>
      <c r="F137" s="58"/>
      <c r="G137" s="60" t="s">
        <v>65</v>
      </c>
      <c r="H137" s="57"/>
      <c r="I137" s="58"/>
      <c r="J137" s="57"/>
      <c r="K137" s="57"/>
      <c r="L137" s="57"/>
      <c r="M137" s="57"/>
      <c r="N137" s="59">
        <f>IF(AND(H138="",H139="",H140=""),"",SUM(H138:H140))</f>
        <v>1714</v>
      </c>
      <c r="O137" s="29"/>
      <c r="P137" s="30" t="str">
        <f>G137</f>
        <v>TSO Ormož</v>
      </c>
      <c r="Q137" s="28"/>
      <c r="R137" s="20"/>
    </row>
    <row r="138" spans="2:18" ht="12.75">
      <c r="B138" s="24"/>
      <c r="C138" s="31">
        <f t="shared" si="7"/>
        <v>0</v>
      </c>
      <c r="D138" s="32"/>
      <c r="E138" s="28"/>
      <c r="F138" s="26"/>
      <c r="G138" s="52" t="s">
        <v>94</v>
      </c>
      <c r="H138" s="53">
        <v>568</v>
      </c>
      <c r="J138" s="28"/>
      <c r="K138" s="28"/>
      <c r="L138" s="28"/>
      <c r="M138" s="28"/>
      <c r="N138" s="34">
        <f>IF(AND(H138="",H139="",H140=""),"",SUM(H138:H140))</f>
        <v>1714</v>
      </c>
      <c r="O138" s="35"/>
      <c r="P138" s="30" t="str">
        <f>G137</f>
        <v>TSO Ormož</v>
      </c>
      <c r="Q138" s="28"/>
      <c r="R138" s="20"/>
    </row>
    <row r="139" spans="2:18" ht="12.75">
      <c r="B139" s="24"/>
      <c r="C139" s="31">
        <f t="shared" si="7"/>
        <v>0</v>
      </c>
      <c r="D139" s="32"/>
      <c r="E139" s="28"/>
      <c r="F139" s="26"/>
      <c r="G139" s="52" t="s">
        <v>83</v>
      </c>
      <c r="H139" s="53">
        <v>570</v>
      </c>
      <c r="J139" s="28"/>
      <c r="K139" s="28"/>
      <c r="L139" s="28"/>
      <c r="M139" s="28"/>
      <c r="N139" s="34">
        <f>IF(AND(H138="",H139="",H140=""),"",SUM(H138:H140))</f>
        <v>1714</v>
      </c>
      <c r="O139" s="35"/>
      <c r="P139" s="30" t="str">
        <f>G137</f>
        <v>TSO Ormož</v>
      </c>
      <c r="Q139" s="28"/>
      <c r="R139" s="20"/>
    </row>
    <row r="140" spans="2:18" ht="12.75">
      <c r="B140" s="24"/>
      <c r="C140" s="31">
        <f t="shared" si="7"/>
        <v>0</v>
      </c>
      <c r="D140" s="32"/>
      <c r="E140" s="28"/>
      <c r="F140" s="26"/>
      <c r="G140" s="52" t="s">
        <v>64</v>
      </c>
      <c r="H140" s="53">
        <v>576</v>
      </c>
      <c r="J140" s="28"/>
      <c r="K140" s="28"/>
      <c r="L140" s="28"/>
      <c r="M140" s="28"/>
      <c r="N140" s="34">
        <f>IF(AND(H138="",H139="",H140=""),"",SUM(H138:H140))</f>
        <v>1714</v>
      </c>
      <c r="O140" s="35"/>
      <c r="P140" s="30" t="str">
        <f>G137</f>
        <v>TSO Ormož</v>
      </c>
      <c r="Q140" s="28"/>
      <c r="R140" s="20"/>
    </row>
    <row r="141" spans="2:18" ht="12.75">
      <c r="B141" s="24"/>
      <c r="C141" s="31">
        <f t="shared" si="7"/>
        <v>0</v>
      </c>
      <c r="D141" s="32"/>
      <c r="E141" s="28"/>
      <c r="F141" s="26"/>
      <c r="G141" s="32" t="str">
        <f>G137</f>
        <v>TSO Ormož</v>
      </c>
      <c r="H141" s="28"/>
      <c r="I141" s="28"/>
      <c r="J141" s="28"/>
      <c r="K141" s="28"/>
      <c r="L141" s="28"/>
      <c r="M141" s="28"/>
      <c r="N141" s="34">
        <f>IF(AND(H138="",H139="",H140=""),"",SUM(H138:H140))</f>
        <v>1714</v>
      </c>
      <c r="O141" s="35"/>
      <c r="P141" s="30" t="str">
        <f>G137</f>
        <v>TSO Ormož</v>
      </c>
      <c r="Q141" s="28"/>
      <c r="R141" s="20"/>
    </row>
    <row r="142" spans="2:18" ht="13.5" thickBot="1">
      <c r="B142" s="54" t="s">
        <v>379</v>
      </c>
      <c r="C142" s="55" t="str">
        <f t="shared" si="7"/>
        <v>8.</v>
      </c>
      <c r="D142" s="56"/>
      <c r="E142" s="57"/>
      <c r="F142" s="58"/>
      <c r="G142" s="60" t="s">
        <v>73</v>
      </c>
      <c r="H142" s="57"/>
      <c r="I142" s="58"/>
      <c r="J142" s="57"/>
      <c r="K142" s="57"/>
      <c r="L142" s="57"/>
      <c r="M142" s="57"/>
      <c r="N142" s="59">
        <f>IF(AND(H143="",H144="",H145=""),"",SUM(H143:H145))</f>
        <v>1707</v>
      </c>
      <c r="O142" s="29"/>
      <c r="P142" s="30" t="str">
        <f>G142</f>
        <v>Portorož</v>
      </c>
      <c r="Q142" s="28"/>
      <c r="R142" s="20"/>
    </row>
    <row r="143" spans="2:18" ht="12.75">
      <c r="B143" s="24"/>
      <c r="C143" s="31">
        <f t="shared" si="7"/>
        <v>0</v>
      </c>
      <c r="D143" s="32"/>
      <c r="E143" s="28"/>
      <c r="F143" s="26"/>
      <c r="G143" s="52" t="s">
        <v>72</v>
      </c>
      <c r="H143" s="53">
        <v>574</v>
      </c>
      <c r="J143" s="28"/>
      <c r="K143" s="28"/>
      <c r="L143" s="28"/>
      <c r="M143" s="28"/>
      <c r="N143" s="34">
        <f>IF(AND(H143="",H144="",H145=""),"",SUM(H143:H145))</f>
        <v>1707</v>
      </c>
      <c r="O143" s="35"/>
      <c r="P143" s="30" t="str">
        <f>G142</f>
        <v>Portorož</v>
      </c>
      <c r="Q143" s="28"/>
      <c r="R143" s="20"/>
    </row>
    <row r="144" spans="2:18" ht="12.75">
      <c r="B144" s="24"/>
      <c r="C144" s="31">
        <f t="shared" si="7"/>
        <v>0</v>
      </c>
      <c r="D144" s="32"/>
      <c r="E144" s="28"/>
      <c r="F144" s="26"/>
      <c r="G144" s="52" t="s">
        <v>76</v>
      </c>
      <c r="H144" s="53">
        <v>572</v>
      </c>
      <c r="J144" s="28"/>
      <c r="K144" s="28"/>
      <c r="L144" s="28"/>
      <c r="M144" s="28"/>
      <c r="N144" s="34">
        <f>IF(AND(H143="",H144="",H145=""),"",SUM(H143:H145))</f>
        <v>1707</v>
      </c>
      <c r="O144" s="35"/>
      <c r="P144" s="30" t="str">
        <f>G142</f>
        <v>Portorož</v>
      </c>
      <c r="Q144" s="28"/>
      <c r="R144" s="20"/>
    </row>
    <row r="145" spans="2:18" ht="12.75">
      <c r="B145" s="24"/>
      <c r="C145" s="31">
        <f t="shared" si="7"/>
        <v>0</v>
      </c>
      <c r="D145" s="32"/>
      <c r="E145" s="28"/>
      <c r="F145" s="26"/>
      <c r="G145" s="52" t="s">
        <v>121</v>
      </c>
      <c r="H145" s="53">
        <v>561</v>
      </c>
      <c r="J145" s="28"/>
      <c r="K145" s="28"/>
      <c r="L145" s="28"/>
      <c r="M145" s="28"/>
      <c r="N145" s="34">
        <f>IF(AND(H143="",H144="",H145=""),"",SUM(H143:H145))</f>
        <v>1707</v>
      </c>
      <c r="O145" s="35"/>
      <c r="P145" s="30" t="str">
        <f>G142</f>
        <v>Portorož</v>
      </c>
      <c r="Q145" s="28"/>
      <c r="R145" s="20"/>
    </row>
    <row r="146" spans="2:18" ht="12.75">
      <c r="B146" s="24"/>
      <c r="C146" s="31">
        <f t="shared" si="7"/>
        <v>0</v>
      </c>
      <c r="D146" s="32"/>
      <c r="E146" s="28"/>
      <c r="F146" s="26"/>
      <c r="G146" s="32" t="str">
        <f>G142</f>
        <v>Portorož</v>
      </c>
      <c r="H146" s="28"/>
      <c r="I146" s="28"/>
      <c r="J146" s="28"/>
      <c r="K146" s="28"/>
      <c r="L146" s="28"/>
      <c r="M146" s="28"/>
      <c r="N146" s="34">
        <f>IF(AND(H143="",H144="",H145=""),"",SUM(H143:H145))</f>
        <v>1707</v>
      </c>
      <c r="O146" s="35"/>
      <c r="P146" s="30" t="str">
        <f>G142</f>
        <v>Portorož</v>
      </c>
      <c r="Q146" s="28"/>
      <c r="R146" s="20"/>
    </row>
    <row r="147" spans="2:18" ht="13.5" thickBot="1">
      <c r="B147" s="54" t="s">
        <v>380</v>
      </c>
      <c r="C147" s="55" t="str">
        <f t="shared" si="7"/>
        <v>9.</v>
      </c>
      <c r="D147" s="56"/>
      <c r="E147" s="57"/>
      <c r="F147" s="58"/>
      <c r="G147" s="60" t="s">
        <v>53</v>
      </c>
      <c r="H147" s="57"/>
      <c r="I147" s="58"/>
      <c r="J147" s="57"/>
      <c r="K147" s="57"/>
      <c r="L147" s="57"/>
      <c r="M147" s="57"/>
      <c r="N147" s="59">
        <f>IF(AND(H148="",H149="",H150=""),"",SUM(H148:H150))</f>
        <v>1704</v>
      </c>
      <c r="O147" s="29"/>
      <c r="P147" s="30" t="str">
        <f>G147</f>
        <v>Janko Jurkovič</v>
      </c>
      <c r="Q147" s="28"/>
      <c r="R147" s="20"/>
    </row>
    <row r="148" spans="2:18" ht="12.75">
      <c r="B148" s="24"/>
      <c r="C148" s="31">
        <f t="shared" si="7"/>
        <v>0</v>
      </c>
      <c r="D148" s="32"/>
      <c r="E148" s="28"/>
      <c r="F148" s="20"/>
      <c r="G148" s="52" t="s">
        <v>52</v>
      </c>
      <c r="H148" s="53">
        <v>579</v>
      </c>
      <c r="J148" s="28"/>
      <c r="K148" s="28"/>
      <c r="L148" s="28"/>
      <c r="M148" s="28"/>
      <c r="N148" s="34">
        <f>IF(AND(H148="",H149="",H150=""),"",SUM(H148:H150))</f>
        <v>1704</v>
      </c>
      <c r="O148" s="35"/>
      <c r="P148" s="30" t="str">
        <f>G147</f>
        <v>Janko Jurkovič</v>
      </c>
      <c r="Q148" s="28"/>
      <c r="R148" s="20"/>
    </row>
    <row r="149" spans="2:18" ht="12.75">
      <c r="B149" s="24"/>
      <c r="C149" s="31">
        <f t="shared" si="7"/>
        <v>0</v>
      </c>
      <c r="D149" s="32"/>
      <c r="E149" s="28"/>
      <c r="F149" s="26"/>
      <c r="G149" s="52" t="s">
        <v>96</v>
      </c>
      <c r="H149" s="53">
        <v>567</v>
      </c>
      <c r="J149" s="28"/>
      <c r="K149" s="28"/>
      <c r="L149" s="28"/>
      <c r="M149" s="28"/>
      <c r="N149" s="34">
        <f>IF(AND(H148="",H149="",H150=""),"",SUM(H148:H150))</f>
        <v>1704</v>
      </c>
      <c r="O149" s="35"/>
      <c r="P149" s="30" t="str">
        <f>G147</f>
        <v>Janko Jurkovič</v>
      </c>
      <c r="Q149" s="28"/>
      <c r="R149" s="20"/>
    </row>
    <row r="150" spans="2:18" ht="12.75">
      <c r="B150" s="24"/>
      <c r="C150" s="31">
        <f t="shared" si="7"/>
        <v>0</v>
      </c>
      <c r="D150" s="32"/>
      <c r="E150" s="28"/>
      <c r="F150" s="26"/>
      <c r="G150" s="52" t="s">
        <v>131</v>
      </c>
      <c r="H150" s="53">
        <v>558</v>
      </c>
      <c r="J150" s="28"/>
      <c r="K150" s="28"/>
      <c r="L150" s="28"/>
      <c r="M150" s="28"/>
      <c r="N150" s="34">
        <f>IF(AND(H148="",H149="",H150=""),"",SUM(H148:H150))</f>
        <v>1704</v>
      </c>
      <c r="O150" s="35"/>
      <c r="P150" s="30" t="str">
        <f>G147</f>
        <v>Janko Jurkovič</v>
      </c>
      <c r="Q150" s="28"/>
      <c r="R150" s="20"/>
    </row>
    <row r="151" spans="2:18" ht="12.75">
      <c r="B151" s="24"/>
      <c r="C151" s="31">
        <f t="shared" si="7"/>
        <v>0</v>
      </c>
      <c r="D151" s="32"/>
      <c r="E151" s="28"/>
      <c r="F151" s="26"/>
      <c r="G151" s="32" t="str">
        <f>G147</f>
        <v>Janko Jurkovič</v>
      </c>
      <c r="H151" s="28"/>
      <c r="I151" s="28"/>
      <c r="J151" s="28"/>
      <c r="K151" s="28"/>
      <c r="L151" s="28"/>
      <c r="M151" s="28"/>
      <c r="N151" s="34">
        <f>IF(AND(H148="",H149="",H150=""),"",SUM(H148:H150))</f>
        <v>1704</v>
      </c>
      <c r="O151" s="35"/>
      <c r="P151" s="30" t="str">
        <f>G147</f>
        <v>Janko Jurkovič</v>
      </c>
      <c r="Q151" s="28"/>
      <c r="R151" s="20"/>
    </row>
    <row r="152" spans="2:18" ht="13.5" thickBot="1">
      <c r="B152" s="54" t="s">
        <v>381</v>
      </c>
      <c r="C152" s="55" t="str">
        <f t="shared" si="7"/>
        <v>10.</v>
      </c>
      <c r="D152" s="56"/>
      <c r="E152" s="57"/>
      <c r="F152" s="58"/>
      <c r="G152" s="60" t="s">
        <v>61</v>
      </c>
      <c r="H152" s="57"/>
      <c r="I152" s="57"/>
      <c r="J152" s="57"/>
      <c r="K152" s="57"/>
      <c r="L152" s="57"/>
      <c r="M152" s="57"/>
      <c r="N152" s="59">
        <f>IF(AND(H153="",H154="",H155=""),"",SUM(H153:H155))</f>
        <v>1693</v>
      </c>
      <c r="O152" s="29"/>
      <c r="P152" s="30" t="str">
        <f>G152</f>
        <v>Črenšovci</v>
      </c>
      <c r="Q152" s="28"/>
      <c r="R152" s="20"/>
    </row>
    <row r="153" spans="2:18" ht="12.75">
      <c r="B153" s="24"/>
      <c r="C153" s="31">
        <f t="shared" si="7"/>
        <v>0</v>
      </c>
      <c r="D153" s="32"/>
      <c r="E153" s="28"/>
      <c r="F153" s="26"/>
      <c r="G153" s="52" t="s">
        <v>84</v>
      </c>
      <c r="H153" s="53">
        <v>570</v>
      </c>
      <c r="J153" s="28"/>
      <c r="K153" s="28"/>
      <c r="L153" s="28"/>
      <c r="M153" s="28"/>
      <c r="N153" s="34">
        <f>IF(AND(H153="",H154="",H155=""),"",SUM(H153:H155))</f>
        <v>1693</v>
      </c>
      <c r="O153" s="35"/>
      <c r="P153" s="30" t="str">
        <f>G152</f>
        <v>Črenšovci</v>
      </c>
      <c r="Q153" s="28"/>
      <c r="R153" s="20"/>
    </row>
    <row r="154" spans="2:18" ht="12.75">
      <c r="B154" s="24"/>
      <c r="C154" s="31">
        <f t="shared" si="7"/>
        <v>0</v>
      </c>
      <c r="D154" s="32"/>
      <c r="E154" s="28"/>
      <c r="F154" s="26"/>
      <c r="G154" s="52" t="s">
        <v>60</v>
      </c>
      <c r="H154" s="53">
        <v>577</v>
      </c>
      <c r="J154" s="28"/>
      <c r="K154" s="28"/>
      <c r="L154" s="28"/>
      <c r="M154" s="28"/>
      <c r="N154" s="34">
        <f>IF(AND(H153="",H154="",H155=""),"",SUM(H153:H155))</f>
        <v>1693</v>
      </c>
      <c r="O154" s="35"/>
      <c r="P154" s="30" t="str">
        <f>G152</f>
        <v>Črenšovci</v>
      </c>
      <c r="Q154" s="28"/>
      <c r="R154" s="20"/>
    </row>
    <row r="155" spans="2:18" ht="12.75">
      <c r="B155" s="24"/>
      <c r="C155" s="31">
        <f t="shared" si="7"/>
        <v>0</v>
      </c>
      <c r="D155" s="32"/>
      <c r="E155" s="28"/>
      <c r="F155" s="26"/>
      <c r="G155" s="52" t="s">
        <v>148</v>
      </c>
      <c r="H155" s="53">
        <v>546</v>
      </c>
      <c r="J155" s="28"/>
      <c r="K155" s="28"/>
      <c r="L155" s="28"/>
      <c r="M155" s="28"/>
      <c r="N155" s="34">
        <f>IF(AND(H153="",H154="",H155=""),"",SUM(H153:H155))</f>
        <v>1693</v>
      </c>
      <c r="O155" s="35"/>
      <c r="P155" s="30" t="str">
        <f>G152</f>
        <v>Črenšovci</v>
      </c>
      <c r="Q155" s="28"/>
      <c r="R155" s="20"/>
    </row>
    <row r="156" spans="2:18" ht="12.75">
      <c r="B156" s="24"/>
      <c r="C156" s="31">
        <f t="shared" si="7"/>
        <v>0</v>
      </c>
      <c r="D156" s="32"/>
      <c r="E156" s="28"/>
      <c r="F156" s="26"/>
      <c r="G156" s="32" t="str">
        <f>G152</f>
        <v>Črenšovci</v>
      </c>
      <c r="H156" s="28"/>
      <c r="I156" s="26"/>
      <c r="J156" s="28"/>
      <c r="K156" s="28"/>
      <c r="L156" s="28"/>
      <c r="M156" s="28"/>
      <c r="N156" s="34">
        <f>IF(AND(H153="",H154="",H155=""),"",SUM(H153:H155))</f>
        <v>1693</v>
      </c>
      <c r="O156" s="35"/>
      <c r="P156" s="30" t="str">
        <f>G152</f>
        <v>Črenšovci</v>
      </c>
      <c r="Q156" s="28"/>
      <c r="R156" s="20"/>
    </row>
    <row r="157" spans="2:18" ht="13.5" thickBot="1">
      <c r="B157" s="54" t="s">
        <v>382</v>
      </c>
      <c r="C157" s="55" t="str">
        <f t="shared" si="7"/>
        <v>11.</v>
      </c>
      <c r="D157" s="56"/>
      <c r="E157" s="57"/>
      <c r="F157" s="58"/>
      <c r="G157" s="60" t="s">
        <v>26</v>
      </c>
      <c r="H157" s="57"/>
      <c r="I157" s="57"/>
      <c r="J157" s="57"/>
      <c r="K157" s="57"/>
      <c r="L157" s="57"/>
      <c r="M157" s="57"/>
      <c r="N157" s="59">
        <f>IF(AND(H158="",H159="",H160=""),"",SUM(H158:H160))</f>
        <v>1691</v>
      </c>
      <c r="O157" s="61" t="s">
        <v>162</v>
      </c>
      <c r="P157" s="30" t="str">
        <f>G157</f>
        <v>Trzin</v>
      </c>
      <c r="Q157" s="28"/>
      <c r="R157" s="20"/>
    </row>
    <row r="158" spans="2:18" ht="12.75">
      <c r="B158" s="24"/>
      <c r="C158" s="31">
        <f t="shared" si="7"/>
        <v>0</v>
      </c>
      <c r="D158" s="32"/>
      <c r="E158" s="28"/>
      <c r="F158" s="20"/>
      <c r="G158" s="52" t="s">
        <v>111</v>
      </c>
      <c r="H158" s="53">
        <v>564</v>
      </c>
      <c r="J158" s="28"/>
      <c r="K158" s="28"/>
      <c r="L158" s="28"/>
      <c r="M158" s="28"/>
      <c r="N158" s="34">
        <f>IF(AND(H158="",H159="",H160=""),"",SUM(H158:H160))</f>
        <v>1691</v>
      </c>
      <c r="O158" s="35"/>
      <c r="P158" s="30" t="str">
        <f>G157</f>
        <v>Trzin</v>
      </c>
      <c r="Q158" s="28"/>
      <c r="R158" s="20"/>
    </row>
    <row r="159" spans="2:18" ht="12.75">
      <c r="B159" s="24"/>
      <c r="C159" s="31">
        <f t="shared" si="7"/>
        <v>0</v>
      </c>
      <c r="D159" s="32"/>
      <c r="E159" s="28"/>
      <c r="F159" s="26"/>
      <c r="G159" s="52" t="s">
        <v>117</v>
      </c>
      <c r="H159" s="53">
        <v>562</v>
      </c>
      <c r="J159" s="28"/>
      <c r="K159" s="28"/>
      <c r="L159" s="28"/>
      <c r="M159" s="28"/>
      <c r="N159" s="34">
        <f>IF(AND(H158="",H159="",H160=""),"",SUM(H158:H160))</f>
        <v>1691</v>
      </c>
      <c r="O159" s="35"/>
      <c r="P159" s="30" t="str">
        <f>G157</f>
        <v>Trzin</v>
      </c>
      <c r="Q159" s="28"/>
      <c r="R159" s="20"/>
    </row>
    <row r="160" spans="2:18" ht="12.75">
      <c r="B160" s="24"/>
      <c r="C160" s="31">
        <f t="shared" si="7"/>
        <v>0</v>
      </c>
      <c r="D160" s="32"/>
      <c r="E160" s="28"/>
      <c r="F160" s="26"/>
      <c r="G160" s="52" t="s">
        <v>103</v>
      </c>
      <c r="H160" s="53">
        <v>565</v>
      </c>
      <c r="J160" s="28"/>
      <c r="K160" s="28"/>
      <c r="L160" s="28"/>
      <c r="M160" s="28"/>
      <c r="N160" s="34">
        <f>IF(AND(H158="",H159="",H160=""),"",SUM(H158:H160))</f>
        <v>1691</v>
      </c>
      <c r="O160" s="35"/>
      <c r="P160" s="30" t="str">
        <f>G157</f>
        <v>Trzin</v>
      </c>
      <c r="Q160" s="28"/>
      <c r="R160" s="20"/>
    </row>
    <row r="161" spans="2:18" ht="12.75">
      <c r="B161" s="24"/>
      <c r="C161" s="31">
        <f t="shared" si="7"/>
        <v>0</v>
      </c>
      <c r="D161" s="32"/>
      <c r="E161" s="28"/>
      <c r="F161" s="26"/>
      <c r="G161" s="32" t="str">
        <f>G157</f>
        <v>Trzin</v>
      </c>
      <c r="H161" s="28"/>
      <c r="I161" s="26"/>
      <c r="J161" s="28"/>
      <c r="K161" s="28"/>
      <c r="L161" s="28"/>
      <c r="M161" s="28"/>
      <c r="N161" s="34">
        <f>IF(AND(H158="",H159="",H160=""),"",SUM(H158:H160))</f>
        <v>1691</v>
      </c>
      <c r="O161" s="35"/>
      <c r="P161" s="30" t="str">
        <f>G157</f>
        <v>Trzin</v>
      </c>
      <c r="Q161" s="28"/>
      <c r="R161" s="20"/>
    </row>
    <row r="162" spans="2:18" ht="13.5" thickBot="1">
      <c r="B162" s="54" t="s">
        <v>383</v>
      </c>
      <c r="C162" s="55" t="str">
        <f t="shared" si="7"/>
        <v>12.</v>
      </c>
      <c r="D162" s="56"/>
      <c r="E162" s="57"/>
      <c r="F162" s="58"/>
      <c r="G162" s="60" t="s">
        <v>41</v>
      </c>
      <c r="H162" s="57"/>
      <c r="I162" s="58"/>
      <c r="J162" s="57"/>
      <c r="K162" s="57"/>
      <c r="L162" s="57"/>
      <c r="M162" s="57"/>
      <c r="N162" s="59">
        <f>IF(AND(H163="",H164="",H165=""),"",SUM(H163:H165))</f>
        <v>1691</v>
      </c>
      <c r="O162" s="61" t="s">
        <v>163</v>
      </c>
      <c r="P162" s="30" t="str">
        <f>G162</f>
        <v>Mesto Ljutomer</v>
      </c>
      <c r="Q162" s="28"/>
      <c r="R162" s="20"/>
    </row>
    <row r="163" spans="2:18" ht="12.75">
      <c r="B163" s="24"/>
      <c r="C163" s="31">
        <f t="shared" si="7"/>
        <v>0</v>
      </c>
      <c r="D163" s="32"/>
      <c r="E163" s="28"/>
      <c r="F163" s="20"/>
      <c r="G163" s="52" t="s">
        <v>149</v>
      </c>
      <c r="H163" s="53">
        <v>545</v>
      </c>
      <c r="J163" s="28"/>
      <c r="K163" s="28"/>
      <c r="L163" s="28"/>
      <c r="M163" s="28"/>
      <c r="N163" s="34">
        <f>IF(AND(H163="",H164="",H165=""),"",SUM(H163:H165))</f>
        <v>1691</v>
      </c>
      <c r="O163" s="35"/>
      <c r="P163" s="30" t="str">
        <f>G162</f>
        <v>Mesto Ljutomer</v>
      </c>
      <c r="Q163" s="28"/>
      <c r="R163" s="20"/>
    </row>
    <row r="164" spans="2:18" ht="12.75">
      <c r="B164" s="24"/>
      <c r="C164" s="31">
        <f t="shared" si="7"/>
        <v>0</v>
      </c>
      <c r="D164" s="32"/>
      <c r="E164" s="28"/>
      <c r="F164" s="26"/>
      <c r="G164" s="52" t="s">
        <v>112</v>
      </c>
      <c r="H164" s="53">
        <v>564</v>
      </c>
      <c r="J164" s="28"/>
      <c r="K164" s="28"/>
      <c r="L164" s="28"/>
      <c r="M164" s="28"/>
      <c r="N164" s="34">
        <f>IF(AND(H163="",H164="",H165=""),"",SUM(H163:H165))</f>
        <v>1691</v>
      </c>
      <c r="O164" s="35"/>
      <c r="P164" s="30" t="str">
        <f>G162</f>
        <v>Mesto Ljutomer</v>
      </c>
      <c r="Q164" s="28"/>
      <c r="R164" s="20"/>
    </row>
    <row r="165" spans="2:18" ht="12.75">
      <c r="B165" s="24"/>
      <c r="C165" s="31">
        <f t="shared" si="7"/>
        <v>0</v>
      </c>
      <c r="D165" s="32"/>
      <c r="E165" s="28"/>
      <c r="F165" s="26"/>
      <c r="G165" s="52" t="s">
        <v>40</v>
      </c>
      <c r="H165" s="53">
        <v>582</v>
      </c>
      <c r="J165" s="28"/>
      <c r="K165" s="28"/>
      <c r="L165" s="28"/>
      <c r="M165" s="28"/>
      <c r="N165" s="34">
        <f>IF(AND(H163="",H164="",H165=""),"",SUM(H163:H165))</f>
        <v>1691</v>
      </c>
      <c r="O165" s="35"/>
      <c r="P165" s="30" t="str">
        <f>G162</f>
        <v>Mesto Ljutomer</v>
      </c>
      <c r="Q165" s="28"/>
      <c r="R165" s="20"/>
    </row>
    <row r="166" spans="2:18" ht="12.75">
      <c r="B166" s="24"/>
      <c r="C166" s="31">
        <f t="shared" si="7"/>
        <v>0</v>
      </c>
      <c r="D166" s="32"/>
      <c r="E166" s="28"/>
      <c r="F166" s="26"/>
      <c r="G166" s="32" t="str">
        <f>G162</f>
        <v>Mesto Ljutomer</v>
      </c>
      <c r="H166" s="28"/>
      <c r="I166" s="28"/>
      <c r="J166" s="28"/>
      <c r="K166" s="28"/>
      <c r="L166" s="28"/>
      <c r="M166" s="28"/>
      <c r="N166" s="34">
        <f>IF(AND(H163="",H164="",H165=""),"",SUM(H163:H165))</f>
        <v>1691</v>
      </c>
      <c r="O166" s="35"/>
      <c r="P166" s="30" t="str">
        <f>G162</f>
        <v>Mesto Ljutomer</v>
      </c>
      <c r="Q166" s="28"/>
      <c r="R166" s="20"/>
    </row>
    <row r="167" spans="2:18" ht="13.5" thickBot="1">
      <c r="B167" s="54" t="s">
        <v>384</v>
      </c>
      <c r="C167" s="55" t="str">
        <f t="shared" si="7"/>
        <v>13.</v>
      </c>
      <c r="D167" s="56"/>
      <c r="E167" s="57"/>
      <c r="F167" s="58"/>
      <c r="G167" s="60" t="s">
        <v>30</v>
      </c>
      <c r="H167" s="57"/>
      <c r="I167" s="58"/>
      <c r="J167" s="57"/>
      <c r="K167" s="57"/>
      <c r="L167" s="57"/>
      <c r="M167" s="57"/>
      <c r="N167" s="59">
        <f>IF(AND(H168="",H169="",H170=""),"",SUM(H168:H170))</f>
        <v>1680</v>
      </c>
      <c r="O167" s="29"/>
      <c r="P167" s="30" t="str">
        <f>G167</f>
        <v>Tabor Ježica</v>
      </c>
      <c r="Q167" s="28"/>
      <c r="R167" s="20"/>
    </row>
    <row r="168" spans="2:18" ht="12.75">
      <c r="B168" s="24"/>
      <c r="C168" s="31">
        <f t="shared" si="7"/>
        <v>0</v>
      </c>
      <c r="D168" s="32"/>
      <c r="E168" s="28"/>
      <c r="F168" s="26"/>
      <c r="G168" s="52" t="s">
        <v>63</v>
      </c>
      <c r="H168" s="53">
        <v>576</v>
      </c>
      <c r="J168" s="28"/>
      <c r="K168" s="28"/>
      <c r="L168" s="28"/>
      <c r="M168" s="28"/>
      <c r="N168" s="34">
        <f>IF(AND(H168="",H169="",H170=""),"",SUM(H168:H170))</f>
        <v>1680</v>
      </c>
      <c r="O168" s="35"/>
      <c r="P168" s="30" t="str">
        <f>G167</f>
        <v>Tabor Ježica</v>
      </c>
      <c r="Q168" s="28"/>
      <c r="R168" s="20"/>
    </row>
    <row r="169" spans="2:18" ht="12.75">
      <c r="B169" s="24"/>
      <c r="C169" s="31">
        <f t="shared" si="7"/>
        <v>0</v>
      </c>
      <c r="D169" s="32"/>
      <c r="E169" s="28"/>
      <c r="F169" s="26"/>
      <c r="G169" s="52" t="s">
        <v>70</v>
      </c>
      <c r="H169" s="53">
        <v>575</v>
      </c>
      <c r="J169" s="28"/>
      <c r="K169" s="28"/>
      <c r="L169" s="28"/>
      <c r="M169" s="28"/>
      <c r="N169" s="34">
        <f>IF(AND(H168="",H169="",H170=""),"",SUM(H168:H170))</f>
        <v>1680</v>
      </c>
      <c r="O169" s="35"/>
      <c r="P169" s="30" t="str">
        <f>G167</f>
        <v>Tabor Ježica</v>
      </c>
      <c r="Q169" s="28"/>
      <c r="R169" s="20"/>
    </row>
    <row r="170" spans="2:18" ht="12.75">
      <c r="B170" s="24"/>
      <c r="C170" s="31">
        <f t="shared" si="7"/>
        <v>0</v>
      </c>
      <c r="D170" s="32"/>
      <c r="E170" s="28"/>
      <c r="F170" s="26"/>
      <c r="G170" s="52" t="s">
        <v>156</v>
      </c>
      <c r="H170" s="53">
        <v>529</v>
      </c>
      <c r="J170" s="28"/>
      <c r="K170" s="28"/>
      <c r="L170" s="28"/>
      <c r="M170" s="28"/>
      <c r="N170" s="34">
        <f>IF(AND(H168="",H169="",H170=""),"",SUM(H168:H170))</f>
        <v>1680</v>
      </c>
      <c r="O170" s="35"/>
      <c r="P170" s="30" t="str">
        <f>G167</f>
        <v>Tabor Ježica</v>
      </c>
      <c r="Q170" s="28"/>
      <c r="R170" s="20"/>
    </row>
    <row r="171" spans="2:18" ht="12.75">
      <c r="B171" s="24"/>
      <c r="C171" s="31">
        <f aca="true" t="shared" si="8" ref="C171:C200">IF(N171=0,"",B171)</f>
        <v>0</v>
      </c>
      <c r="D171" s="32"/>
      <c r="E171" s="28"/>
      <c r="F171" s="26"/>
      <c r="G171" s="32" t="str">
        <f>G167</f>
        <v>Tabor Ježica</v>
      </c>
      <c r="H171" s="28"/>
      <c r="I171" s="28"/>
      <c r="J171" s="28"/>
      <c r="K171" s="28"/>
      <c r="L171" s="28"/>
      <c r="M171" s="28"/>
      <c r="N171" s="34">
        <f>IF(AND(H168="",H169="",H170=""),"",SUM(H168:H170))</f>
        <v>1680</v>
      </c>
      <c r="O171" s="35"/>
      <c r="P171" s="30" t="str">
        <f>G167</f>
        <v>Tabor Ježica</v>
      </c>
      <c r="Q171" s="28"/>
      <c r="R171" s="20"/>
    </row>
    <row r="172" spans="2:18" ht="13.5" thickBot="1">
      <c r="B172" s="54" t="s">
        <v>385</v>
      </c>
      <c r="C172" s="55" t="str">
        <f t="shared" si="8"/>
        <v>14.</v>
      </c>
      <c r="D172" s="56"/>
      <c r="E172" s="57"/>
      <c r="F172" s="58"/>
      <c r="G172" s="60" t="s">
        <v>93</v>
      </c>
      <c r="H172" s="57"/>
      <c r="I172" s="58"/>
      <c r="J172" s="57"/>
      <c r="K172" s="57"/>
      <c r="L172" s="57"/>
      <c r="M172" s="57"/>
      <c r="N172" s="59">
        <f>IF(AND(H173="",H174="",H175=""),"",SUM(H173:H175))</f>
        <v>1678</v>
      </c>
      <c r="O172" s="29"/>
      <c r="P172" s="30" t="str">
        <f>G172</f>
        <v>Predoslje</v>
      </c>
      <c r="Q172" s="28"/>
      <c r="R172" s="20"/>
    </row>
    <row r="173" spans="2:18" ht="12.75">
      <c r="B173" s="24"/>
      <c r="C173" s="31">
        <f t="shared" si="8"/>
        <v>0</v>
      </c>
      <c r="D173" s="32"/>
      <c r="E173" s="28"/>
      <c r="F173" s="26"/>
      <c r="G173" s="52" t="s">
        <v>144</v>
      </c>
      <c r="H173" s="53">
        <v>553</v>
      </c>
      <c r="J173" s="28"/>
      <c r="K173" s="28"/>
      <c r="L173" s="28"/>
      <c r="M173" s="28"/>
      <c r="N173" s="34">
        <f>IF(AND(H173="",H174="",H175=""),"",SUM(H173:H175))</f>
        <v>1678</v>
      </c>
      <c r="O173" s="35"/>
      <c r="P173" s="30" t="str">
        <f>G172</f>
        <v>Predoslje</v>
      </c>
      <c r="Q173" s="28"/>
      <c r="R173" s="20"/>
    </row>
    <row r="174" spans="2:18" ht="12.75">
      <c r="B174" s="24"/>
      <c r="C174" s="31">
        <f t="shared" si="8"/>
        <v>0</v>
      </c>
      <c r="D174" s="32"/>
      <c r="E174" s="28"/>
      <c r="F174" s="26"/>
      <c r="G174" s="52" t="s">
        <v>135</v>
      </c>
      <c r="H174" s="53">
        <v>557</v>
      </c>
      <c r="J174" s="28"/>
      <c r="K174" s="28"/>
      <c r="L174" s="28"/>
      <c r="M174" s="28"/>
      <c r="N174" s="34">
        <f>IF(AND(H173="",H174="",H175=""),"",SUM(H173:H175))</f>
        <v>1678</v>
      </c>
      <c r="O174" s="35"/>
      <c r="P174" s="30" t="str">
        <f>G172</f>
        <v>Predoslje</v>
      </c>
      <c r="Q174" s="28"/>
      <c r="R174" s="20"/>
    </row>
    <row r="175" spans="2:18" ht="12.75">
      <c r="B175" s="24"/>
      <c r="C175" s="31">
        <f t="shared" si="8"/>
        <v>0</v>
      </c>
      <c r="D175" s="32"/>
      <c r="E175" s="28"/>
      <c r="F175" s="26"/>
      <c r="G175" s="52" t="s">
        <v>92</v>
      </c>
      <c r="H175" s="53">
        <v>568</v>
      </c>
      <c r="J175" s="28"/>
      <c r="K175" s="28"/>
      <c r="L175" s="28"/>
      <c r="M175" s="28"/>
      <c r="N175" s="34">
        <f>IF(AND(H173="",H174="",H175=""),"",SUM(H173:H175))</f>
        <v>1678</v>
      </c>
      <c r="O175" s="35"/>
      <c r="P175" s="30" t="str">
        <f>G172</f>
        <v>Predoslje</v>
      </c>
      <c r="Q175" s="28"/>
      <c r="R175" s="20"/>
    </row>
    <row r="176" spans="2:18" ht="12.75">
      <c r="B176" s="24"/>
      <c r="C176" s="31">
        <f t="shared" si="8"/>
        <v>0</v>
      </c>
      <c r="D176" s="32"/>
      <c r="E176" s="28"/>
      <c r="F176" s="26"/>
      <c r="G176" s="32" t="str">
        <f>G172</f>
        <v>Predoslje</v>
      </c>
      <c r="H176" s="28"/>
      <c r="I176" s="26"/>
      <c r="J176" s="28"/>
      <c r="K176" s="28"/>
      <c r="L176" s="28"/>
      <c r="M176" s="28"/>
      <c r="N176" s="34">
        <f>IF(AND(H173="",H174="",H175=""),"",SUM(H173:H175))</f>
        <v>1678</v>
      </c>
      <c r="O176" s="35"/>
      <c r="P176" s="30" t="str">
        <f>G172</f>
        <v>Predoslje</v>
      </c>
      <c r="Q176" s="28"/>
      <c r="R176" s="20"/>
    </row>
    <row r="177" spans="2:18" ht="13.5" thickBot="1">
      <c r="B177" s="54" t="s">
        <v>386</v>
      </c>
      <c r="C177" s="55" t="str">
        <f t="shared" si="8"/>
        <v>15.</v>
      </c>
      <c r="D177" s="56"/>
      <c r="E177" s="57"/>
      <c r="F177" s="58"/>
      <c r="G177" s="60" t="s">
        <v>127</v>
      </c>
      <c r="H177" s="57"/>
      <c r="I177" s="58"/>
      <c r="J177" s="57"/>
      <c r="K177" s="57"/>
      <c r="L177" s="57"/>
      <c r="M177" s="57"/>
      <c r="N177" s="59">
        <f>IF(AND(H178="",H179="",H180=""),"",SUM(H178:H180))</f>
        <v>1673</v>
      </c>
      <c r="O177" s="29"/>
      <c r="P177" s="30" t="str">
        <f>G177</f>
        <v>Kopačevina Škofja Loka</v>
      </c>
      <c r="Q177" s="28"/>
      <c r="R177" s="20"/>
    </row>
    <row r="178" spans="2:18" ht="12.75">
      <c r="B178" s="24"/>
      <c r="C178" s="31">
        <f t="shared" si="8"/>
        <v>0</v>
      </c>
      <c r="D178" s="32"/>
      <c r="E178" s="28"/>
      <c r="F178" s="26"/>
      <c r="G178" s="52" t="s">
        <v>139</v>
      </c>
      <c r="H178" s="53">
        <v>556</v>
      </c>
      <c r="J178" s="28"/>
      <c r="K178" s="28"/>
      <c r="L178" s="28"/>
      <c r="M178" s="28"/>
      <c r="N178" s="34">
        <f>IF(AND(H178="",H179="",H180=""),"",SUM(H178:H180))</f>
        <v>1673</v>
      </c>
      <c r="O178" s="35"/>
      <c r="P178" s="30" t="str">
        <f>G177</f>
        <v>Kopačevina Škofja Loka</v>
      </c>
      <c r="Q178" s="28"/>
      <c r="R178" s="20"/>
    </row>
    <row r="179" spans="2:18" ht="12.75">
      <c r="B179" s="24"/>
      <c r="C179" s="31">
        <f t="shared" si="8"/>
        <v>0</v>
      </c>
      <c r="D179" s="32"/>
      <c r="E179" s="28"/>
      <c r="F179" s="26"/>
      <c r="G179" s="52" t="s">
        <v>136</v>
      </c>
      <c r="H179" s="53">
        <v>557</v>
      </c>
      <c r="J179" s="28"/>
      <c r="K179" s="28"/>
      <c r="L179" s="28"/>
      <c r="M179" s="28"/>
      <c r="N179" s="34">
        <f>IF(AND(H178="",H179="",H180=""),"",SUM(H178:H180))</f>
        <v>1673</v>
      </c>
      <c r="O179" s="35"/>
      <c r="P179" s="30" t="str">
        <f>G177</f>
        <v>Kopačevina Škofja Loka</v>
      </c>
      <c r="Q179" s="28"/>
      <c r="R179" s="20"/>
    </row>
    <row r="180" spans="2:18" ht="12.75">
      <c r="B180" s="24"/>
      <c r="C180" s="31">
        <f t="shared" si="8"/>
        <v>0</v>
      </c>
      <c r="D180" s="32"/>
      <c r="E180" s="28"/>
      <c r="F180" s="26"/>
      <c r="G180" s="52" t="s">
        <v>126</v>
      </c>
      <c r="H180" s="53">
        <v>560</v>
      </c>
      <c r="J180" s="28"/>
      <c r="K180" s="28"/>
      <c r="L180" s="28"/>
      <c r="M180" s="28"/>
      <c r="N180" s="34">
        <f>IF(AND(H178="",H179="",H180=""),"",SUM(H178:H180))</f>
        <v>1673</v>
      </c>
      <c r="O180" s="35"/>
      <c r="P180" s="30" t="str">
        <f>G177</f>
        <v>Kopačevina Škofja Loka</v>
      </c>
      <c r="Q180" s="28"/>
      <c r="R180" s="20"/>
    </row>
    <row r="181" spans="2:18" ht="12.75">
      <c r="B181" s="24"/>
      <c r="C181" s="31">
        <f t="shared" si="8"/>
        <v>0</v>
      </c>
      <c r="D181" s="32"/>
      <c r="E181" s="28"/>
      <c r="F181" s="26"/>
      <c r="G181" s="32" t="str">
        <f>G177</f>
        <v>Kopačevina Škofja Loka</v>
      </c>
      <c r="H181" s="28"/>
      <c r="I181" s="28"/>
      <c r="J181" s="28"/>
      <c r="K181" s="28"/>
      <c r="L181" s="28"/>
      <c r="M181" s="28"/>
      <c r="N181" s="34">
        <f>IF(AND(H178="",H179="",H180=""),"",SUM(H178:H180))</f>
        <v>1673</v>
      </c>
      <c r="O181" s="35"/>
      <c r="P181" s="30" t="str">
        <f>G177</f>
        <v>Kopačevina Škofja Loka</v>
      </c>
      <c r="Q181" s="28"/>
      <c r="R181" s="20"/>
    </row>
    <row r="182" spans="2:18" ht="13.5" thickBot="1">
      <c r="B182" s="54" t="s">
        <v>387</v>
      </c>
      <c r="C182" s="55" t="str">
        <f t="shared" si="8"/>
        <v>16.</v>
      </c>
      <c r="D182" s="56"/>
      <c r="E182" s="57"/>
      <c r="F182" s="58"/>
      <c r="G182" s="60" t="s">
        <v>99</v>
      </c>
      <c r="H182" s="57"/>
      <c r="I182" s="58"/>
      <c r="J182" s="57"/>
      <c r="K182" s="57"/>
      <c r="L182" s="57"/>
      <c r="M182" s="57"/>
      <c r="N182" s="59">
        <f>IF(AND(H183="",H184="",H185=""),"",SUM(H183:H185))</f>
        <v>1672</v>
      </c>
      <c r="O182" s="29"/>
      <c r="P182" s="30" t="str">
        <f>G182</f>
        <v>Kovinar Ormož</v>
      </c>
      <c r="Q182" s="28"/>
      <c r="R182" s="20"/>
    </row>
    <row r="183" spans="2:18" ht="12.75">
      <c r="B183" s="24"/>
      <c r="C183" s="31">
        <f t="shared" si="8"/>
        <v>0</v>
      </c>
      <c r="D183" s="32"/>
      <c r="E183" s="28"/>
      <c r="F183" s="20"/>
      <c r="G183" s="52" t="s">
        <v>102</v>
      </c>
      <c r="H183" s="53">
        <v>566</v>
      </c>
      <c r="J183" s="28"/>
      <c r="K183" s="28"/>
      <c r="L183" s="28"/>
      <c r="M183" s="28"/>
      <c r="N183" s="34">
        <f>IF(AND(H183="",H184="",H185=""),"",SUM(H183:H185))</f>
        <v>1672</v>
      </c>
      <c r="O183" s="35"/>
      <c r="P183" s="30" t="str">
        <f>G182</f>
        <v>Kovinar Ormož</v>
      </c>
      <c r="Q183" s="28"/>
      <c r="R183" s="20"/>
    </row>
    <row r="184" spans="2:18" ht="12.75">
      <c r="B184" s="24"/>
      <c r="C184" s="31">
        <f t="shared" si="8"/>
        <v>0</v>
      </c>
      <c r="D184" s="32"/>
      <c r="E184" s="28"/>
      <c r="F184" s="26"/>
      <c r="G184" s="52" t="s">
        <v>98</v>
      </c>
      <c r="H184" s="53">
        <v>567</v>
      </c>
      <c r="J184" s="28"/>
      <c r="K184" s="28"/>
      <c r="L184" s="28"/>
      <c r="M184" s="28"/>
      <c r="N184" s="34">
        <f>IF(AND(H183="",H184="",H185=""),"",SUM(H183:H185))</f>
        <v>1672</v>
      </c>
      <c r="O184" s="35"/>
      <c r="P184" s="30" t="str">
        <f>G182</f>
        <v>Kovinar Ormož</v>
      </c>
      <c r="Q184" s="28"/>
      <c r="R184" s="20"/>
    </row>
    <row r="185" spans="2:18" ht="12.75">
      <c r="B185" s="24"/>
      <c r="C185" s="31">
        <f t="shared" si="8"/>
        <v>0</v>
      </c>
      <c r="D185" s="32"/>
      <c r="E185" s="28"/>
      <c r="F185" s="26"/>
      <c r="G185" s="52" t="s">
        <v>153</v>
      </c>
      <c r="H185" s="53">
        <v>539</v>
      </c>
      <c r="J185" s="28"/>
      <c r="K185" s="28"/>
      <c r="L185" s="28"/>
      <c r="M185" s="28"/>
      <c r="N185" s="34">
        <f>IF(AND(H183="",H184="",H185=""),"",SUM(H183:H185))</f>
        <v>1672</v>
      </c>
      <c r="O185" s="35"/>
      <c r="P185" s="30" t="str">
        <f>G182</f>
        <v>Kovinar Ormož</v>
      </c>
      <c r="Q185" s="28"/>
      <c r="R185" s="20"/>
    </row>
    <row r="186" spans="2:18" ht="12.75">
      <c r="B186" s="24"/>
      <c r="C186" s="31">
        <f t="shared" si="8"/>
        <v>0</v>
      </c>
      <c r="D186" s="32"/>
      <c r="E186" s="28"/>
      <c r="F186" s="26"/>
      <c r="G186" s="32" t="str">
        <f>G182</f>
        <v>Kovinar Ormož</v>
      </c>
      <c r="H186" s="28"/>
      <c r="I186" s="28"/>
      <c r="J186" s="28"/>
      <c r="K186" s="28"/>
      <c r="L186" s="28"/>
      <c r="M186" s="28"/>
      <c r="N186" s="34">
        <f>IF(AND(H183="",H184="",H185=""),"",SUM(H183:H185))</f>
        <v>1672</v>
      </c>
      <c r="O186" s="35"/>
      <c r="P186" s="30" t="str">
        <f>G182</f>
        <v>Kovinar Ormož</v>
      </c>
      <c r="Q186" s="28"/>
      <c r="R186" s="20"/>
    </row>
    <row r="187" spans="2:18" ht="13.5" thickBot="1">
      <c r="B187" s="63" t="s">
        <v>388</v>
      </c>
      <c r="C187" s="64" t="str">
        <f t="shared" si="8"/>
        <v>17.</v>
      </c>
      <c r="D187" s="65"/>
      <c r="E187" s="66"/>
      <c r="F187" s="63"/>
      <c r="G187" s="67" t="s">
        <v>56</v>
      </c>
      <c r="H187" s="66"/>
      <c r="I187" s="66"/>
      <c r="J187" s="66"/>
      <c r="K187" s="66"/>
      <c r="L187" s="66"/>
      <c r="M187" s="66"/>
      <c r="N187" s="68">
        <f>IF(AND(H188="",H189="",H190=""),"",SUM(H188:H190))</f>
        <v>1669</v>
      </c>
      <c r="O187" s="29"/>
      <c r="P187" s="30" t="str">
        <f>G187</f>
        <v>Partizan Zalog</v>
      </c>
      <c r="Q187" s="28"/>
      <c r="R187" s="20"/>
    </row>
    <row r="188" spans="2:18" ht="12.75">
      <c r="B188" s="24"/>
      <c r="C188" s="31">
        <f t="shared" si="8"/>
        <v>0</v>
      </c>
      <c r="D188" s="32"/>
      <c r="E188" s="28"/>
      <c r="F188" s="26"/>
      <c r="G188" s="52" t="s">
        <v>55</v>
      </c>
      <c r="H188" s="53">
        <v>578</v>
      </c>
      <c r="J188" s="28"/>
      <c r="K188" s="28"/>
      <c r="L188" s="28"/>
      <c r="M188" s="28"/>
      <c r="N188" s="34">
        <f>IF(AND(H188="",H189="",H190=""),"",SUM(H188:H190))</f>
        <v>1669</v>
      </c>
      <c r="O188" s="35"/>
      <c r="P188" s="30" t="str">
        <f>G187</f>
        <v>Partizan Zalog</v>
      </c>
      <c r="Q188" s="28"/>
      <c r="R188" s="20"/>
    </row>
    <row r="189" spans="2:18" ht="12.75">
      <c r="B189" s="24"/>
      <c r="C189" s="31">
        <f t="shared" si="8"/>
        <v>0</v>
      </c>
      <c r="D189" s="32"/>
      <c r="E189" s="28"/>
      <c r="F189" s="26"/>
      <c r="G189" s="52" t="s">
        <v>145</v>
      </c>
      <c r="H189" s="53">
        <v>552</v>
      </c>
      <c r="J189" s="28"/>
      <c r="K189" s="28"/>
      <c r="L189" s="28"/>
      <c r="M189" s="28"/>
      <c r="N189" s="34">
        <f>IF(AND(H188="",H189="",H190=""),"",SUM(H188:H190))</f>
        <v>1669</v>
      </c>
      <c r="O189" s="35"/>
      <c r="P189" s="30" t="str">
        <f>G187</f>
        <v>Partizan Zalog</v>
      </c>
      <c r="Q189" s="28"/>
      <c r="R189" s="20"/>
    </row>
    <row r="190" spans="2:18" ht="12.75">
      <c r="B190" s="24"/>
      <c r="C190" s="31">
        <f t="shared" si="8"/>
        <v>0</v>
      </c>
      <c r="D190" s="32"/>
      <c r="E190" s="28"/>
      <c r="F190" s="26"/>
      <c r="G190" s="52" t="s">
        <v>154</v>
      </c>
      <c r="H190" s="53">
        <v>539</v>
      </c>
      <c r="J190" s="28"/>
      <c r="K190" s="28"/>
      <c r="L190" s="28"/>
      <c r="M190" s="28"/>
      <c r="N190" s="34">
        <f>IF(AND(H188="",H189="",H190=""),"",SUM(H188:H190))</f>
        <v>1669</v>
      </c>
      <c r="O190" s="35"/>
      <c r="P190" s="30" t="str">
        <f>G187</f>
        <v>Partizan Zalog</v>
      </c>
      <c r="Q190" s="28"/>
      <c r="R190" s="20"/>
    </row>
    <row r="191" spans="2:18" ht="12.75">
      <c r="B191" s="24"/>
      <c r="C191" s="31">
        <f t="shared" si="8"/>
        <v>0</v>
      </c>
      <c r="D191" s="32"/>
      <c r="E191" s="28"/>
      <c r="F191" s="26"/>
      <c r="G191" s="32" t="str">
        <f>G187</f>
        <v>Partizan Zalog</v>
      </c>
      <c r="H191" s="28"/>
      <c r="I191" s="26"/>
      <c r="J191" s="28"/>
      <c r="K191" s="28"/>
      <c r="L191" s="28"/>
      <c r="M191" s="28"/>
      <c r="N191" s="34">
        <f>IF(AND(H188="",H189="",H190=""),"",SUM(H188:H190))</f>
        <v>1669</v>
      </c>
      <c r="O191" s="35"/>
      <c r="P191" s="30" t="str">
        <f>G187</f>
        <v>Partizan Zalog</v>
      </c>
      <c r="Q191" s="28"/>
      <c r="R191" s="20"/>
    </row>
    <row r="192" spans="2:18" ht="13.5" thickBot="1">
      <c r="B192" s="54" t="s">
        <v>389</v>
      </c>
      <c r="C192" s="55" t="str">
        <f t="shared" si="8"/>
        <v>18.</v>
      </c>
      <c r="D192" s="56"/>
      <c r="E192" s="57"/>
      <c r="F192" s="58"/>
      <c r="G192" s="60" t="s">
        <v>110</v>
      </c>
      <c r="H192" s="57"/>
      <c r="I192" s="58"/>
      <c r="J192" s="57"/>
      <c r="K192" s="57"/>
      <c r="L192" s="57"/>
      <c r="M192" s="57"/>
      <c r="N192" s="59">
        <f>IF(AND(H193="",H194="",H195=""),"",SUM(H193:H195))</f>
        <v>1642</v>
      </c>
      <c r="O192" s="29"/>
      <c r="P192" s="30" t="str">
        <f>G192</f>
        <v>Škofja Loka</v>
      </c>
      <c r="Q192" s="28"/>
      <c r="R192" s="20"/>
    </row>
    <row r="193" spans="2:18" ht="12.75">
      <c r="B193" s="24"/>
      <c r="C193" s="31">
        <f t="shared" si="8"/>
        <v>0</v>
      </c>
      <c r="D193" s="32"/>
      <c r="E193" s="28"/>
      <c r="F193" s="20"/>
      <c r="G193" s="52" t="s">
        <v>109</v>
      </c>
      <c r="H193" s="53">
        <v>564</v>
      </c>
      <c r="J193" s="28"/>
      <c r="K193" s="28"/>
      <c r="L193" s="28"/>
      <c r="M193" s="28"/>
      <c r="N193" s="34">
        <f>IF(AND(H193="",H194="",H195=""),"",SUM(H193:H195))</f>
        <v>1642</v>
      </c>
      <c r="O193" s="35"/>
      <c r="P193" s="30" t="str">
        <f>G192</f>
        <v>Škofja Loka</v>
      </c>
      <c r="Q193" s="28"/>
      <c r="R193" s="20"/>
    </row>
    <row r="194" spans="2:18" ht="12.75">
      <c r="B194" s="24"/>
      <c r="C194" s="31">
        <f t="shared" si="8"/>
        <v>0</v>
      </c>
      <c r="D194" s="32"/>
      <c r="E194" s="28"/>
      <c r="F194" s="26"/>
      <c r="G194" s="52" t="s">
        <v>155</v>
      </c>
      <c r="H194" s="53">
        <v>536</v>
      </c>
      <c r="J194" s="28"/>
      <c r="K194" s="28"/>
      <c r="L194" s="28"/>
      <c r="M194" s="28"/>
      <c r="N194" s="34">
        <f>IF(AND(H193="",H194="",H195=""),"",SUM(H193:H195))</f>
        <v>1642</v>
      </c>
      <c r="O194" s="35"/>
      <c r="P194" s="30" t="str">
        <f>G192</f>
        <v>Škofja Loka</v>
      </c>
      <c r="Q194" s="28"/>
      <c r="R194" s="20"/>
    </row>
    <row r="195" spans="2:18" ht="12.75">
      <c r="B195" s="24"/>
      <c r="C195" s="31">
        <f t="shared" si="8"/>
        <v>0</v>
      </c>
      <c r="D195" s="32"/>
      <c r="E195" s="28"/>
      <c r="F195" s="26"/>
      <c r="G195" s="52" t="s">
        <v>152</v>
      </c>
      <c r="H195" s="53">
        <v>542</v>
      </c>
      <c r="J195" s="28"/>
      <c r="K195" s="28"/>
      <c r="L195" s="28"/>
      <c r="M195" s="28"/>
      <c r="N195" s="34">
        <f>IF(AND(H193="",H194="",H195=""),"",SUM(H193:H195))</f>
        <v>1642</v>
      </c>
      <c r="O195" s="35"/>
      <c r="P195" s="30" t="str">
        <f>G192</f>
        <v>Škofja Loka</v>
      </c>
      <c r="Q195" s="28"/>
      <c r="R195" s="20"/>
    </row>
    <row r="196" spans="2:18" ht="12.75">
      <c r="B196" s="24"/>
      <c r="C196" s="31">
        <f t="shared" si="8"/>
        <v>0</v>
      </c>
      <c r="D196" s="32"/>
      <c r="E196" s="28"/>
      <c r="F196" s="26"/>
      <c r="G196" s="32" t="str">
        <f>G192</f>
        <v>Škofja Loka</v>
      </c>
      <c r="H196" s="28"/>
      <c r="I196" s="28"/>
      <c r="J196" s="28"/>
      <c r="K196" s="28"/>
      <c r="L196" s="28"/>
      <c r="M196" s="28"/>
      <c r="N196" s="34">
        <f>IF(AND(H193="",H194="",H195=""),"",SUM(H193:H195))</f>
        <v>1642</v>
      </c>
      <c r="O196" s="35"/>
      <c r="P196" s="30" t="str">
        <f>G192</f>
        <v>Škofja Loka</v>
      </c>
      <c r="Q196" s="28"/>
      <c r="R196" s="20"/>
    </row>
    <row r="197" spans="2:18" ht="13.5" thickBot="1">
      <c r="B197" s="54" t="s">
        <v>390</v>
      </c>
      <c r="C197" s="55" t="str">
        <f t="shared" si="8"/>
        <v>19.</v>
      </c>
      <c r="D197" s="56"/>
      <c r="E197" s="57"/>
      <c r="F197" s="58"/>
      <c r="G197" s="60" t="s">
        <v>13</v>
      </c>
      <c r="H197" s="57"/>
      <c r="I197" s="58"/>
      <c r="J197" s="57"/>
      <c r="K197" s="57"/>
      <c r="L197" s="57"/>
      <c r="M197" s="57"/>
      <c r="N197" s="59">
        <f>IF(AND(H198="",H199="",H200=""),"",SUM(H198:H200))</f>
        <v>1637</v>
      </c>
      <c r="O197" s="29"/>
      <c r="P197" s="30" t="str">
        <f>G197</f>
        <v>Mrož Velenje</v>
      </c>
      <c r="Q197" s="28"/>
      <c r="R197" s="20"/>
    </row>
    <row r="198" spans="2:18" ht="12.75">
      <c r="B198" s="24"/>
      <c r="C198" s="31">
        <f t="shared" si="8"/>
        <v>0</v>
      </c>
      <c r="D198" s="32"/>
      <c r="E198" s="28"/>
      <c r="F198" s="26"/>
      <c r="G198" s="52" t="s">
        <v>79</v>
      </c>
      <c r="H198" s="53">
        <v>571</v>
      </c>
      <c r="J198" s="28"/>
      <c r="K198" s="28"/>
      <c r="L198" s="28"/>
      <c r="M198" s="28"/>
      <c r="N198" s="34">
        <f>IF(AND(H198="",H199="",H200=""),"",SUM(H198:H200))</f>
        <v>1637</v>
      </c>
      <c r="O198" s="35"/>
      <c r="P198" s="30" t="str">
        <f>G197</f>
        <v>Mrož Velenje</v>
      </c>
      <c r="Q198" s="28"/>
      <c r="R198" s="20"/>
    </row>
    <row r="199" spans="2:18" ht="12.75">
      <c r="B199" s="24"/>
      <c r="C199" s="31">
        <f t="shared" si="8"/>
        <v>0</v>
      </c>
      <c r="D199" s="32"/>
      <c r="E199" s="28"/>
      <c r="F199" s="26"/>
      <c r="G199" s="52" t="s">
        <v>130</v>
      </c>
      <c r="H199" s="53">
        <v>559</v>
      </c>
      <c r="J199" s="28"/>
      <c r="K199" s="28"/>
      <c r="L199" s="28"/>
      <c r="M199" s="28"/>
      <c r="N199" s="34">
        <f>IF(AND(H198="",H199="",H200=""),"",SUM(H198:H200))</f>
        <v>1637</v>
      </c>
      <c r="O199" s="35"/>
      <c r="P199" s="30" t="str">
        <f>G197</f>
        <v>Mrož Velenje</v>
      </c>
      <c r="Q199" s="28"/>
      <c r="R199" s="20"/>
    </row>
    <row r="200" spans="2:18" ht="12.75">
      <c r="B200" s="24"/>
      <c r="C200" s="31">
        <f t="shared" si="8"/>
        <v>0</v>
      </c>
      <c r="D200" s="32"/>
      <c r="E200" s="28"/>
      <c r="F200" s="26"/>
      <c r="G200" s="52" t="s">
        <v>157</v>
      </c>
      <c r="H200" s="53">
        <v>507</v>
      </c>
      <c r="J200" s="28"/>
      <c r="K200" s="28"/>
      <c r="L200" s="28"/>
      <c r="M200" s="28"/>
      <c r="N200" s="34">
        <f>IF(AND(H198="",H199="",H200=""),"",SUM(H198:H200))</f>
        <v>1637</v>
      </c>
      <c r="O200" s="35"/>
      <c r="P200" s="30" t="str">
        <f>G197</f>
        <v>Mrož Velenje</v>
      </c>
      <c r="Q200" s="28"/>
      <c r="R200" s="20"/>
    </row>
  </sheetData>
  <printOptions/>
  <pageMargins left="0.55" right="0.75" top="0.21" bottom="0.64" header="0" footer="0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H28"/>
  <sheetViews>
    <sheetView workbookViewId="0" topLeftCell="A1">
      <selection activeCell="I2" sqref="I2"/>
    </sheetView>
  </sheetViews>
  <sheetFormatPr defaultColWidth="9.00390625" defaultRowHeight="12.75"/>
  <cols>
    <col min="1" max="1" width="2.625" style="0" customWidth="1"/>
    <col min="2" max="2" width="3.375" style="0" customWidth="1"/>
    <col min="3" max="3" width="29.125" style="0" customWidth="1"/>
    <col min="4" max="14" width="3.00390625" style="0" customWidth="1"/>
    <col min="15" max="23" width="2.875" style="0" customWidth="1"/>
    <col min="24" max="28" width="2.75390625" style="0" customWidth="1"/>
    <col min="29" max="33" width="3.00390625" style="0" customWidth="1"/>
    <col min="34" max="34" width="4.375" style="0" customWidth="1"/>
  </cols>
  <sheetData>
    <row r="1" spans="3:6" ht="15.75">
      <c r="C1" s="40" t="s">
        <v>360</v>
      </c>
      <c r="D1" s="40"/>
      <c r="E1" s="40"/>
      <c r="F1" s="40"/>
    </row>
    <row r="2" spans="3:6" ht="15.75">
      <c r="C2" s="40" t="s">
        <v>453</v>
      </c>
      <c r="D2" s="40"/>
      <c r="E2" s="40"/>
      <c r="F2" s="40"/>
    </row>
    <row r="3" spans="3:6" ht="15">
      <c r="C3" s="41" t="s">
        <v>452</v>
      </c>
      <c r="D3" s="41"/>
      <c r="E3" s="41"/>
      <c r="F3" s="41"/>
    </row>
    <row r="4" ht="13.5" thickBot="1"/>
    <row r="5" spans="3:34" ht="13.5" thickBot="1">
      <c r="C5" s="221"/>
      <c r="D5" s="373"/>
      <c r="E5" s="374"/>
      <c r="F5" s="374" t="s">
        <v>438</v>
      </c>
      <c r="G5" s="374"/>
      <c r="H5" s="374"/>
      <c r="I5" s="375"/>
      <c r="J5" s="370"/>
      <c r="K5" s="371"/>
      <c r="L5" s="371" t="s">
        <v>439</v>
      </c>
      <c r="M5" s="371"/>
      <c r="N5" s="371"/>
      <c r="O5" s="372"/>
      <c r="P5" s="376"/>
      <c r="Q5" s="377" t="s">
        <v>445</v>
      </c>
      <c r="R5" s="377"/>
      <c r="S5" s="377"/>
      <c r="T5" s="377"/>
      <c r="U5" s="378"/>
      <c r="V5" s="379"/>
      <c r="W5" s="380" t="s">
        <v>444</v>
      </c>
      <c r="X5" s="380"/>
      <c r="Y5" s="380"/>
      <c r="Z5" s="380"/>
      <c r="AA5" s="381"/>
      <c r="AB5" s="222"/>
      <c r="AC5" s="223" t="s">
        <v>446</v>
      </c>
      <c r="AD5" s="223"/>
      <c r="AE5" s="223"/>
      <c r="AF5" s="223"/>
      <c r="AG5" s="223"/>
      <c r="AH5" s="382"/>
    </row>
    <row r="6" spans="3:34" ht="13.5" thickBot="1">
      <c r="C6" s="221"/>
      <c r="D6" s="373" t="s">
        <v>448</v>
      </c>
      <c r="E6" s="374"/>
      <c r="F6" s="374"/>
      <c r="G6" s="373" t="s">
        <v>447</v>
      </c>
      <c r="H6" s="374"/>
      <c r="I6" s="375"/>
      <c r="J6" s="370" t="s">
        <v>442</v>
      </c>
      <c r="K6" s="371"/>
      <c r="L6" s="371"/>
      <c r="M6" s="370" t="s">
        <v>449</v>
      </c>
      <c r="N6" s="371"/>
      <c r="O6" s="372"/>
      <c r="P6" s="376" t="s">
        <v>442</v>
      </c>
      <c r="Q6" s="377"/>
      <c r="R6" s="377"/>
      <c r="S6" s="376" t="s">
        <v>443</v>
      </c>
      <c r="T6" s="377"/>
      <c r="U6" s="378"/>
      <c r="V6" s="379" t="s">
        <v>442</v>
      </c>
      <c r="W6" s="380"/>
      <c r="X6" s="380"/>
      <c r="Y6" s="379" t="s">
        <v>443</v>
      </c>
      <c r="Z6" s="380"/>
      <c r="AA6" s="381"/>
      <c r="AB6" s="222" t="s">
        <v>442</v>
      </c>
      <c r="AC6" s="223"/>
      <c r="AD6" s="224"/>
      <c r="AE6" s="222" t="s">
        <v>443</v>
      </c>
      <c r="AF6" s="223"/>
      <c r="AG6" s="224"/>
      <c r="AH6" s="383"/>
    </row>
    <row r="7" spans="3:34" ht="39" thickBot="1">
      <c r="C7" s="256"/>
      <c r="D7" s="453" t="s">
        <v>441</v>
      </c>
      <c r="E7" s="454" t="s">
        <v>436</v>
      </c>
      <c r="F7" s="455" t="s">
        <v>437</v>
      </c>
      <c r="G7" s="456" t="s">
        <v>441</v>
      </c>
      <c r="H7" s="454" t="s">
        <v>436</v>
      </c>
      <c r="I7" s="457" t="s">
        <v>437</v>
      </c>
      <c r="J7" s="458" t="s">
        <v>441</v>
      </c>
      <c r="K7" s="459" t="s">
        <v>436</v>
      </c>
      <c r="L7" s="460" t="s">
        <v>437</v>
      </c>
      <c r="M7" s="461" t="s">
        <v>441</v>
      </c>
      <c r="N7" s="459" t="s">
        <v>436</v>
      </c>
      <c r="O7" s="462" t="s">
        <v>437</v>
      </c>
      <c r="P7" s="463" t="s">
        <v>441</v>
      </c>
      <c r="Q7" s="464" t="s">
        <v>436</v>
      </c>
      <c r="R7" s="465" t="s">
        <v>437</v>
      </c>
      <c r="S7" s="466" t="s">
        <v>441</v>
      </c>
      <c r="T7" s="464" t="s">
        <v>436</v>
      </c>
      <c r="U7" s="467" t="s">
        <v>437</v>
      </c>
      <c r="V7" s="468" t="s">
        <v>441</v>
      </c>
      <c r="W7" s="469" t="s">
        <v>436</v>
      </c>
      <c r="X7" s="470" t="s">
        <v>437</v>
      </c>
      <c r="Y7" s="471" t="s">
        <v>441</v>
      </c>
      <c r="Z7" s="469" t="s">
        <v>436</v>
      </c>
      <c r="AA7" s="472" t="s">
        <v>437</v>
      </c>
      <c r="AB7" s="473" t="s">
        <v>441</v>
      </c>
      <c r="AC7" s="474" t="s">
        <v>436</v>
      </c>
      <c r="AD7" s="475" t="s">
        <v>437</v>
      </c>
      <c r="AE7" s="476" t="s">
        <v>441</v>
      </c>
      <c r="AF7" s="474" t="s">
        <v>436</v>
      </c>
      <c r="AG7" s="475" t="s">
        <v>437</v>
      </c>
      <c r="AH7" s="384" t="s">
        <v>446</v>
      </c>
    </row>
    <row r="8" spans="2:34" ht="12.75">
      <c r="B8" s="227" t="s">
        <v>372</v>
      </c>
      <c r="C8" s="235" t="s">
        <v>1</v>
      </c>
      <c r="D8" s="428">
        <v>1</v>
      </c>
      <c r="E8" s="429"/>
      <c r="F8" s="430">
        <v>1</v>
      </c>
      <c r="G8" s="431"/>
      <c r="H8" s="429"/>
      <c r="I8" s="432"/>
      <c r="J8" s="433">
        <v>1</v>
      </c>
      <c r="K8" s="434"/>
      <c r="L8" s="435"/>
      <c r="M8" s="436"/>
      <c r="N8" s="434"/>
      <c r="O8" s="437"/>
      <c r="P8" s="438"/>
      <c r="Q8" s="439"/>
      <c r="R8" s="440">
        <v>2</v>
      </c>
      <c r="S8" s="441">
        <v>1</v>
      </c>
      <c r="T8" s="439">
        <v>2</v>
      </c>
      <c r="U8" s="442"/>
      <c r="V8" s="443"/>
      <c r="W8" s="444"/>
      <c r="X8" s="445"/>
      <c r="Y8" s="446"/>
      <c r="Z8" s="444"/>
      <c r="AA8" s="447"/>
      <c r="AB8" s="448">
        <f>D8+J8+P8+V8</f>
        <v>2</v>
      </c>
      <c r="AC8" s="449"/>
      <c r="AD8" s="450">
        <f>F8+L8+R8+X8</f>
        <v>3</v>
      </c>
      <c r="AE8" s="451">
        <f>G8+M8+S8+Y8</f>
        <v>1</v>
      </c>
      <c r="AF8" s="449">
        <f>H8+N8+T8+Z8</f>
        <v>2</v>
      </c>
      <c r="AG8" s="452"/>
      <c r="AH8" s="425">
        <f aca="true" t="shared" si="0" ref="AH8:AH27">SUM(AB8:AG8)</f>
        <v>8</v>
      </c>
    </row>
    <row r="9" spans="2:34" ht="12.75">
      <c r="B9" s="263" t="s">
        <v>373</v>
      </c>
      <c r="C9" s="264" t="s">
        <v>3</v>
      </c>
      <c r="D9" s="391">
        <v>1</v>
      </c>
      <c r="E9" s="385"/>
      <c r="F9" s="392"/>
      <c r="G9" s="390"/>
      <c r="H9" s="385">
        <v>1</v>
      </c>
      <c r="I9" s="396">
        <v>1</v>
      </c>
      <c r="J9" s="398"/>
      <c r="K9" s="386">
        <v>1</v>
      </c>
      <c r="L9" s="399"/>
      <c r="M9" s="397">
        <v>2</v>
      </c>
      <c r="N9" s="386"/>
      <c r="O9" s="403"/>
      <c r="P9" s="405"/>
      <c r="Q9" s="387"/>
      <c r="R9" s="406"/>
      <c r="S9" s="404"/>
      <c r="T9" s="387"/>
      <c r="U9" s="410"/>
      <c r="V9" s="412"/>
      <c r="W9" s="388"/>
      <c r="X9" s="413"/>
      <c r="Y9" s="411"/>
      <c r="Z9" s="388"/>
      <c r="AA9" s="417"/>
      <c r="AB9" s="419">
        <f>D9+J9+P9+V9</f>
        <v>1</v>
      </c>
      <c r="AC9" s="389">
        <f>E9+K9+Q9+W9</f>
        <v>1</v>
      </c>
      <c r="AD9" s="420"/>
      <c r="AE9" s="418">
        <f>G9+M9+S9+Y9</f>
        <v>2</v>
      </c>
      <c r="AF9" s="389">
        <f>H9+N9+T9+Z9</f>
        <v>1</v>
      </c>
      <c r="AG9" s="424">
        <f>I9+O9+U9+AA9</f>
        <v>1</v>
      </c>
      <c r="AH9" s="426">
        <f>SUM(AB9:AG9)</f>
        <v>6</v>
      </c>
    </row>
    <row r="10" spans="2:34" ht="12.75">
      <c r="B10" s="234" t="s">
        <v>374</v>
      </c>
      <c r="C10" s="235" t="s">
        <v>13</v>
      </c>
      <c r="D10" s="391"/>
      <c r="E10" s="385"/>
      <c r="F10" s="392"/>
      <c r="G10" s="390"/>
      <c r="H10" s="385"/>
      <c r="I10" s="396"/>
      <c r="J10" s="398"/>
      <c r="K10" s="386"/>
      <c r="L10" s="399"/>
      <c r="M10" s="397"/>
      <c r="N10" s="386"/>
      <c r="O10" s="403"/>
      <c r="P10" s="405"/>
      <c r="Q10" s="387">
        <v>1</v>
      </c>
      <c r="R10" s="406"/>
      <c r="S10" s="404">
        <v>1</v>
      </c>
      <c r="T10" s="387"/>
      <c r="U10" s="410"/>
      <c r="V10" s="412"/>
      <c r="W10" s="388"/>
      <c r="X10" s="413"/>
      <c r="Y10" s="411">
        <v>1</v>
      </c>
      <c r="Z10" s="388"/>
      <c r="AA10" s="417"/>
      <c r="AB10" s="419"/>
      <c r="AC10" s="389">
        <f>E10+K10+Q10+W10</f>
        <v>1</v>
      </c>
      <c r="AD10" s="420"/>
      <c r="AE10" s="418">
        <f>G10+M10+S10+Y10</f>
        <v>2</v>
      </c>
      <c r="AF10" s="389"/>
      <c r="AG10" s="424"/>
      <c r="AH10" s="425">
        <f t="shared" si="0"/>
        <v>3</v>
      </c>
    </row>
    <row r="11" spans="2:34" ht="12.75">
      <c r="B11" s="263" t="s">
        <v>375</v>
      </c>
      <c r="C11" s="264" t="s">
        <v>245</v>
      </c>
      <c r="D11" s="391"/>
      <c r="E11" s="385"/>
      <c r="F11" s="392"/>
      <c r="G11" s="390"/>
      <c r="H11" s="385"/>
      <c r="I11" s="396">
        <v>1</v>
      </c>
      <c r="J11" s="398"/>
      <c r="K11" s="386"/>
      <c r="L11" s="399"/>
      <c r="M11" s="397"/>
      <c r="N11" s="386"/>
      <c r="O11" s="403"/>
      <c r="P11" s="405"/>
      <c r="Q11" s="387"/>
      <c r="R11" s="406"/>
      <c r="S11" s="404"/>
      <c r="T11" s="387"/>
      <c r="U11" s="410"/>
      <c r="V11" s="412"/>
      <c r="W11" s="388"/>
      <c r="X11" s="413"/>
      <c r="Y11" s="411"/>
      <c r="Z11" s="388">
        <v>1</v>
      </c>
      <c r="AA11" s="417">
        <v>1</v>
      </c>
      <c r="AB11" s="419"/>
      <c r="AC11" s="389"/>
      <c r="AD11" s="420"/>
      <c r="AE11" s="418"/>
      <c r="AF11" s="389">
        <f>H11+N11+T11+Z11</f>
        <v>1</v>
      </c>
      <c r="AG11" s="424">
        <f>I11+O11+U11+AA11</f>
        <v>2</v>
      </c>
      <c r="AH11" s="426">
        <f t="shared" si="0"/>
        <v>3</v>
      </c>
    </row>
    <row r="12" spans="2:34" ht="12.75">
      <c r="B12" s="234" t="s">
        <v>376</v>
      </c>
      <c r="C12" s="235" t="s">
        <v>181</v>
      </c>
      <c r="D12" s="391"/>
      <c r="E12" s="385"/>
      <c r="F12" s="392"/>
      <c r="G12" s="390">
        <v>2</v>
      </c>
      <c r="H12" s="385"/>
      <c r="I12" s="396"/>
      <c r="J12" s="398"/>
      <c r="K12" s="386"/>
      <c r="L12" s="399"/>
      <c r="M12" s="397"/>
      <c r="N12" s="386"/>
      <c r="O12" s="403"/>
      <c r="P12" s="405"/>
      <c r="Q12" s="387"/>
      <c r="R12" s="406"/>
      <c r="S12" s="404"/>
      <c r="T12" s="387"/>
      <c r="U12" s="410"/>
      <c r="V12" s="412"/>
      <c r="W12" s="388"/>
      <c r="X12" s="413"/>
      <c r="Y12" s="411"/>
      <c r="Z12" s="388"/>
      <c r="AA12" s="417"/>
      <c r="AB12" s="419"/>
      <c r="AC12" s="389"/>
      <c r="AD12" s="420"/>
      <c r="AE12" s="418">
        <f>G12+M12+S12+Y12</f>
        <v>2</v>
      </c>
      <c r="AF12" s="389"/>
      <c r="AG12" s="424"/>
      <c r="AH12" s="425">
        <f t="shared" si="0"/>
        <v>2</v>
      </c>
    </row>
    <row r="13" spans="2:34" ht="12.75">
      <c r="B13" s="263" t="s">
        <v>377</v>
      </c>
      <c r="C13" s="264" t="s">
        <v>431</v>
      </c>
      <c r="D13" s="391"/>
      <c r="E13" s="385"/>
      <c r="F13" s="392"/>
      <c r="G13" s="390"/>
      <c r="H13" s="385"/>
      <c r="I13" s="396"/>
      <c r="J13" s="398"/>
      <c r="K13" s="386"/>
      <c r="L13" s="399"/>
      <c r="M13" s="397"/>
      <c r="N13" s="386">
        <v>2</v>
      </c>
      <c r="O13" s="403"/>
      <c r="P13" s="405"/>
      <c r="Q13" s="387"/>
      <c r="R13" s="406"/>
      <c r="S13" s="404"/>
      <c r="T13" s="387"/>
      <c r="U13" s="410"/>
      <c r="V13" s="412"/>
      <c r="W13" s="388"/>
      <c r="X13" s="413"/>
      <c r="Y13" s="411"/>
      <c r="Z13" s="388"/>
      <c r="AA13" s="417"/>
      <c r="AB13" s="419"/>
      <c r="AC13" s="389"/>
      <c r="AD13" s="420"/>
      <c r="AE13" s="418"/>
      <c r="AF13" s="389">
        <f>H13+N13+T13+Z13</f>
        <v>2</v>
      </c>
      <c r="AG13" s="424"/>
      <c r="AH13" s="426">
        <f t="shared" si="0"/>
        <v>2</v>
      </c>
    </row>
    <row r="14" spans="2:34" ht="12.75">
      <c r="B14" s="234" t="s">
        <v>378</v>
      </c>
      <c r="C14" s="235" t="s">
        <v>147</v>
      </c>
      <c r="D14" s="391"/>
      <c r="E14" s="385"/>
      <c r="F14" s="392"/>
      <c r="G14" s="390"/>
      <c r="H14" s="385"/>
      <c r="I14" s="396"/>
      <c r="J14" s="398"/>
      <c r="K14" s="386"/>
      <c r="L14" s="399"/>
      <c r="M14" s="397"/>
      <c r="N14" s="386"/>
      <c r="O14" s="403">
        <v>2</v>
      </c>
      <c r="P14" s="405"/>
      <c r="Q14" s="387"/>
      <c r="R14" s="406"/>
      <c r="S14" s="404"/>
      <c r="T14" s="387"/>
      <c r="U14" s="410"/>
      <c r="V14" s="412"/>
      <c r="W14" s="388"/>
      <c r="X14" s="413"/>
      <c r="Y14" s="411"/>
      <c r="Z14" s="388"/>
      <c r="AA14" s="417"/>
      <c r="AB14" s="419"/>
      <c r="AC14" s="389"/>
      <c r="AD14" s="420"/>
      <c r="AE14" s="418"/>
      <c r="AF14" s="389"/>
      <c r="AG14" s="424">
        <f>I14+O14+U14+AA14</f>
        <v>2</v>
      </c>
      <c r="AH14" s="425">
        <f t="shared" si="0"/>
        <v>2</v>
      </c>
    </row>
    <row r="15" spans="2:34" ht="12.75">
      <c r="B15" s="263" t="s">
        <v>379</v>
      </c>
      <c r="C15" s="264" t="s">
        <v>457</v>
      </c>
      <c r="D15" s="391"/>
      <c r="E15" s="385"/>
      <c r="F15" s="392"/>
      <c r="G15" s="390"/>
      <c r="H15" s="385"/>
      <c r="I15" s="396"/>
      <c r="J15" s="398"/>
      <c r="K15" s="386"/>
      <c r="L15" s="399"/>
      <c r="M15" s="397"/>
      <c r="N15" s="386"/>
      <c r="O15" s="403"/>
      <c r="P15" s="405">
        <v>1</v>
      </c>
      <c r="Q15" s="387"/>
      <c r="R15" s="406"/>
      <c r="S15" s="404"/>
      <c r="T15" s="387"/>
      <c r="U15" s="410"/>
      <c r="V15" s="412"/>
      <c r="W15" s="388"/>
      <c r="X15" s="413"/>
      <c r="Y15" s="411"/>
      <c r="Z15" s="388"/>
      <c r="AA15" s="417"/>
      <c r="AB15" s="419">
        <f>D15+J15+P15+V15</f>
        <v>1</v>
      </c>
      <c r="AC15" s="389"/>
      <c r="AD15" s="420"/>
      <c r="AE15" s="418"/>
      <c r="AF15" s="389"/>
      <c r="AG15" s="424"/>
      <c r="AH15" s="426">
        <f t="shared" si="0"/>
        <v>1</v>
      </c>
    </row>
    <row r="16" spans="2:34" ht="12.75">
      <c r="B16" s="234" t="s">
        <v>380</v>
      </c>
      <c r="C16" s="235" t="s">
        <v>169</v>
      </c>
      <c r="D16" s="391"/>
      <c r="E16" s="385"/>
      <c r="F16" s="392"/>
      <c r="G16" s="390"/>
      <c r="H16" s="385"/>
      <c r="I16" s="396"/>
      <c r="J16" s="398"/>
      <c r="K16" s="386"/>
      <c r="L16" s="399"/>
      <c r="M16" s="397"/>
      <c r="N16" s="386"/>
      <c r="O16" s="403"/>
      <c r="P16" s="405">
        <v>1</v>
      </c>
      <c r="Q16" s="387"/>
      <c r="R16" s="406"/>
      <c r="S16" s="404"/>
      <c r="T16" s="387"/>
      <c r="U16" s="410"/>
      <c r="V16" s="412"/>
      <c r="W16" s="388"/>
      <c r="X16" s="413"/>
      <c r="Y16" s="411"/>
      <c r="Z16" s="388"/>
      <c r="AA16" s="417"/>
      <c r="AB16" s="419">
        <f>D16+J16+P16+V16</f>
        <v>1</v>
      </c>
      <c r="AC16" s="389"/>
      <c r="AD16" s="420"/>
      <c r="AE16" s="418"/>
      <c r="AF16" s="389"/>
      <c r="AG16" s="424"/>
      <c r="AH16" s="425">
        <f t="shared" si="0"/>
        <v>1</v>
      </c>
    </row>
    <row r="17" spans="2:34" ht="12.75">
      <c r="B17" s="263" t="s">
        <v>381</v>
      </c>
      <c r="C17" s="264" t="s">
        <v>199</v>
      </c>
      <c r="D17" s="391"/>
      <c r="E17" s="385"/>
      <c r="F17" s="392"/>
      <c r="G17" s="390"/>
      <c r="H17" s="385"/>
      <c r="I17" s="396"/>
      <c r="J17" s="398"/>
      <c r="K17" s="386"/>
      <c r="L17" s="399"/>
      <c r="M17" s="397"/>
      <c r="N17" s="386"/>
      <c r="O17" s="403"/>
      <c r="P17" s="405"/>
      <c r="Q17" s="387"/>
      <c r="R17" s="406"/>
      <c r="S17" s="404"/>
      <c r="T17" s="387"/>
      <c r="U17" s="410"/>
      <c r="V17" s="412">
        <v>1</v>
      </c>
      <c r="W17" s="388"/>
      <c r="X17" s="413"/>
      <c r="Y17" s="411"/>
      <c r="Z17" s="388"/>
      <c r="AA17" s="417"/>
      <c r="AB17" s="419">
        <f>D17+J17+P17+V17</f>
        <v>1</v>
      </c>
      <c r="AC17" s="389"/>
      <c r="AD17" s="420"/>
      <c r="AE17" s="418"/>
      <c r="AF17" s="389"/>
      <c r="AG17" s="424"/>
      <c r="AH17" s="426">
        <f t="shared" si="0"/>
        <v>1</v>
      </c>
    </row>
    <row r="18" spans="2:34" ht="12.75">
      <c r="B18" s="234" t="s">
        <v>382</v>
      </c>
      <c r="C18" s="221" t="s">
        <v>33</v>
      </c>
      <c r="D18" s="391"/>
      <c r="E18" s="385">
        <v>1</v>
      </c>
      <c r="F18" s="392"/>
      <c r="G18" s="390"/>
      <c r="H18" s="385"/>
      <c r="I18" s="396"/>
      <c r="J18" s="398"/>
      <c r="K18" s="386"/>
      <c r="L18" s="399"/>
      <c r="M18" s="397"/>
      <c r="N18" s="386"/>
      <c r="O18" s="403"/>
      <c r="P18" s="405"/>
      <c r="Q18" s="387"/>
      <c r="R18" s="406"/>
      <c r="S18" s="404"/>
      <c r="T18" s="387"/>
      <c r="U18" s="410"/>
      <c r="V18" s="412"/>
      <c r="W18" s="388"/>
      <c r="X18" s="413"/>
      <c r="Y18" s="411"/>
      <c r="Z18" s="388"/>
      <c r="AA18" s="417"/>
      <c r="AB18" s="419"/>
      <c r="AC18" s="389">
        <f>E18+K18+Q18+W18</f>
        <v>1</v>
      </c>
      <c r="AD18" s="420"/>
      <c r="AE18" s="418"/>
      <c r="AF18" s="389"/>
      <c r="AG18" s="424"/>
      <c r="AH18" s="425">
        <f t="shared" si="0"/>
        <v>1</v>
      </c>
    </row>
    <row r="19" spans="2:34" ht="12.75">
      <c r="B19" s="263" t="s">
        <v>383</v>
      </c>
      <c r="C19" s="269" t="s">
        <v>425</v>
      </c>
      <c r="D19" s="391"/>
      <c r="E19" s="385">
        <v>1</v>
      </c>
      <c r="F19" s="392"/>
      <c r="G19" s="390"/>
      <c r="H19" s="385"/>
      <c r="I19" s="396"/>
      <c r="J19" s="398"/>
      <c r="K19" s="386"/>
      <c r="L19" s="399"/>
      <c r="M19" s="397"/>
      <c r="N19" s="386"/>
      <c r="O19" s="403"/>
      <c r="P19" s="405"/>
      <c r="Q19" s="387"/>
      <c r="R19" s="406"/>
      <c r="S19" s="404"/>
      <c r="T19" s="387"/>
      <c r="U19" s="410"/>
      <c r="V19" s="412"/>
      <c r="W19" s="388"/>
      <c r="X19" s="413"/>
      <c r="Y19" s="411"/>
      <c r="Z19" s="388"/>
      <c r="AA19" s="417"/>
      <c r="AB19" s="419"/>
      <c r="AC19" s="389">
        <f>E19+K19+Q19+W19</f>
        <v>1</v>
      </c>
      <c r="AD19" s="420"/>
      <c r="AE19" s="418"/>
      <c r="AF19" s="389"/>
      <c r="AG19" s="424"/>
      <c r="AH19" s="426">
        <f t="shared" si="0"/>
        <v>1</v>
      </c>
    </row>
    <row r="20" spans="2:34" ht="12.75">
      <c r="B20" s="234" t="s">
        <v>384</v>
      </c>
      <c r="C20" s="221" t="s">
        <v>421</v>
      </c>
      <c r="D20" s="391"/>
      <c r="E20" s="385"/>
      <c r="F20" s="392"/>
      <c r="G20" s="390"/>
      <c r="H20" s="385"/>
      <c r="I20" s="396"/>
      <c r="J20" s="398"/>
      <c r="K20" s="386"/>
      <c r="L20" s="399"/>
      <c r="M20" s="397"/>
      <c r="N20" s="386"/>
      <c r="O20" s="403"/>
      <c r="P20" s="405"/>
      <c r="Q20" s="387">
        <v>1</v>
      </c>
      <c r="R20" s="406"/>
      <c r="S20" s="404"/>
      <c r="T20" s="387"/>
      <c r="U20" s="410"/>
      <c r="V20" s="412"/>
      <c r="W20" s="388"/>
      <c r="X20" s="413"/>
      <c r="Y20" s="411"/>
      <c r="Z20" s="388"/>
      <c r="AA20" s="417"/>
      <c r="AB20" s="419"/>
      <c r="AC20" s="389">
        <f>E20+K20+Q20+W20</f>
        <v>1</v>
      </c>
      <c r="AD20" s="420"/>
      <c r="AE20" s="418"/>
      <c r="AF20" s="389"/>
      <c r="AG20" s="424"/>
      <c r="AH20" s="425">
        <f t="shared" si="0"/>
        <v>1</v>
      </c>
    </row>
    <row r="21" spans="2:34" ht="12.75">
      <c r="B21" s="263" t="s">
        <v>385</v>
      </c>
      <c r="C21" s="269" t="s">
        <v>454</v>
      </c>
      <c r="D21" s="391"/>
      <c r="E21" s="385"/>
      <c r="F21" s="392"/>
      <c r="G21" s="390"/>
      <c r="H21" s="385"/>
      <c r="I21" s="396"/>
      <c r="J21" s="398"/>
      <c r="K21" s="386"/>
      <c r="L21" s="399"/>
      <c r="M21" s="397"/>
      <c r="N21" s="386"/>
      <c r="O21" s="403"/>
      <c r="P21" s="405"/>
      <c r="Q21" s="387"/>
      <c r="R21" s="406"/>
      <c r="S21" s="404"/>
      <c r="T21" s="387"/>
      <c r="U21" s="410"/>
      <c r="V21" s="412"/>
      <c r="W21" s="388">
        <v>1</v>
      </c>
      <c r="X21" s="413"/>
      <c r="Y21" s="411"/>
      <c r="Z21" s="388"/>
      <c r="AA21" s="417"/>
      <c r="AB21" s="419"/>
      <c r="AC21" s="389">
        <f>E21+K21+Q21+W21</f>
        <v>1</v>
      </c>
      <c r="AD21" s="420"/>
      <c r="AE21" s="418"/>
      <c r="AF21" s="389"/>
      <c r="AG21" s="424"/>
      <c r="AH21" s="426">
        <f t="shared" si="0"/>
        <v>1</v>
      </c>
    </row>
    <row r="22" spans="2:34" ht="12.75">
      <c r="B22" s="234" t="s">
        <v>386</v>
      </c>
      <c r="C22" s="221" t="s">
        <v>440</v>
      </c>
      <c r="D22" s="391"/>
      <c r="E22" s="385"/>
      <c r="F22" s="392"/>
      <c r="G22" s="390"/>
      <c r="H22" s="385">
        <v>1</v>
      </c>
      <c r="I22" s="396"/>
      <c r="J22" s="398"/>
      <c r="K22" s="386"/>
      <c r="L22" s="399"/>
      <c r="M22" s="397"/>
      <c r="N22" s="386"/>
      <c r="O22" s="403"/>
      <c r="P22" s="405"/>
      <c r="Q22" s="387"/>
      <c r="R22" s="406"/>
      <c r="S22" s="404"/>
      <c r="T22" s="387"/>
      <c r="U22" s="410"/>
      <c r="V22" s="412"/>
      <c r="W22" s="388"/>
      <c r="X22" s="413"/>
      <c r="Y22" s="411"/>
      <c r="Z22" s="388"/>
      <c r="AA22" s="417"/>
      <c r="AB22" s="419"/>
      <c r="AC22" s="389"/>
      <c r="AD22" s="420"/>
      <c r="AE22" s="418"/>
      <c r="AF22" s="389">
        <f>H22+N22+T22+Z22</f>
        <v>1</v>
      </c>
      <c r="AG22" s="424"/>
      <c r="AH22" s="425">
        <f t="shared" si="0"/>
        <v>1</v>
      </c>
    </row>
    <row r="23" spans="2:34" ht="12.75">
      <c r="B23" s="263" t="s">
        <v>387</v>
      </c>
      <c r="C23" s="269" t="s">
        <v>451</v>
      </c>
      <c r="D23" s="391"/>
      <c r="E23" s="385"/>
      <c r="F23" s="392"/>
      <c r="G23" s="390"/>
      <c r="H23" s="385"/>
      <c r="I23" s="396"/>
      <c r="J23" s="398"/>
      <c r="K23" s="386"/>
      <c r="L23" s="399"/>
      <c r="M23" s="397"/>
      <c r="N23" s="386"/>
      <c r="O23" s="403"/>
      <c r="P23" s="405"/>
      <c r="Q23" s="387"/>
      <c r="R23" s="406"/>
      <c r="S23" s="404"/>
      <c r="T23" s="387"/>
      <c r="U23" s="410">
        <v>1</v>
      </c>
      <c r="V23" s="412"/>
      <c r="W23" s="388"/>
      <c r="X23" s="413"/>
      <c r="Y23" s="411"/>
      <c r="Z23" s="388"/>
      <c r="AA23" s="417"/>
      <c r="AB23" s="419"/>
      <c r="AC23" s="389"/>
      <c r="AD23" s="420"/>
      <c r="AE23" s="418"/>
      <c r="AF23" s="389"/>
      <c r="AG23" s="424">
        <f>I23+O23+U23+AA23</f>
        <v>1</v>
      </c>
      <c r="AH23" s="426">
        <f t="shared" si="0"/>
        <v>1</v>
      </c>
    </row>
    <row r="24" spans="2:34" ht="12.75">
      <c r="B24" s="234" t="s">
        <v>388</v>
      </c>
      <c r="C24" s="221" t="s">
        <v>450</v>
      </c>
      <c r="D24" s="391"/>
      <c r="E24" s="385"/>
      <c r="F24" s="392"/>
      <c r="G24" s="390"/>
      <c r="H24" s="385"/>
      <c r="I24" s="396"/>
      <c r="J24" s="398"/>
      <c r="K24" s="386"/>
      <c r="L24" s="399"/>
      <c r="M24" s="397"/>
      <c r="N24" s="386"/>
      <c r="O24" s="403"/>
      <c r="P24" s="405"/>
      <c r="Q24" s="387"/>
      <c r="R24" s="406"/>
      <c r="S24" s="404"/>
      <c r="T24" s="387"/>
      <c r="U24" s="410">
        <v>1</v>
      </c>
      <c r="V24" s="412"/>
      <c r="W24" s="388"/>
      <c r="X24" s="413"/>
      <c r="Y24" s="411"/>
      <c r="Z24" s="388"/>
      <c r="AA24" s="417"/>
      <c r="AB24" s="419"/>
      <c r="AC24" s="389"/>
      <c r="AD24" s="420"/>
      <c r="AE24" s="418"/>
      <c r="AF24" s="389"/>
      <c r="AG24" s="424">
        <f>I24+O24+U24+AA24</f>
        <v>1</v>
      </c>
      <c r="AH24" s="425">
        <f t="shared" si="0"/>
        <v>1</v>
      </c>
    </row>
    <row r="25" spans="2:34" ht="12.75">
      <c r="B25" s="263" t="s">
        <v>389</v>
      </c>
      <c r="C25" s="269" t="s">
        <v>9</v>
      </c>
      <c r="D25" s="391"/>
      <c r="E25" s="385"/>
      <c r="F25" s="392">
        <v>1</v>
      </c>
      <c r="G25" s="390"/>
      <c r="H25" s="385"/>
      <c r="I25" s="396"/>
      <c r="J25" s="398"/>
      <c r="K25" s="386"/>
      <c r="L25" s="399"/>
      <c r="M25" s="397"/>
      <c r="N25" s="386"/>
      <c r="O25" s="403"/>
      <c r="P25" s="405"/>
      <c r="Q25" s="387"/>
      <c r="R25" s="406"/>
      <c r="S25" s="404"/>
      <c r="T25" s="387"/>
      <c r="U25" s="410"/>
      <c r="V25" s="412"/>
      <c r="W25" s="388"/>
      <c r="X25" s="413"/>
      <c r="Y25" s="411"/>
      <c r="Z25" s="388"/>
      <c r="AA25" s="417"/>
      <c r="AB25" s="419"/>
      <c r="AC25" s="389"/>
      <c r="AD25" s="420">
        <f>F25+L25+R25+X25</f>
        <v>1</v>
      </c>
      <c r="AE25" s="418"/>
      <c r="AF25" s="389"/>
      <c r="AG25" s="424"/>
      <c r="AH25" s="426">
        <f t="shared" si="0"/>
        <v>1</v>
      </c>
    </row>
    <row r="26" spans="2:34" ht="12.75">
      <c r="B26" s="263" t="s">
        <v>390</v>
      </c>
      <c r="C26" s="269" t="s">
        <v>516</v>
      </c>
      <c r="D26" s="391"/>
      <c r="E26" s="385"/>
      <c r="F26" s="392"/>
      <c r="G26" s="390"/>
      <c r="H26" s="385"/>
      <c r="I26" s="396"/>
      <c r="J26" s="398"/>
      <c r="K26" s="386"/>
      <c r="L26" s="399">
        <v>1</v>
      </c>
      <c r="M26" s="397"/>
      <c r="N26" s="386"/>
      <c r="O26" s="403"/>
      <c r="P26" s="405"/>
      <c r="Q26" s="387"/>
      <c r="R26" s="406"/>
      <c r="S26" s="404"/>
      <c r="T26" s="387"/>
      <c r="U26" s="410"/>
      <c r="V26" s="412"/>
      <c r="W26" s="388"/>
      <c r="X26" s="413"/>
      <c r="Y26" s="411"/>
      <c r="Z26" s="388"/>
      <c r="AA26" s="417"/>
      <c r="AB26" s="419"/>
      <c r="AC26" s="389"/>
      <c r="AD26" s="420">
        <f>F26+L26+R26+X26</f>
        <v>1</v>
      </c>
      <c r="AE26" s="418"/>
      <c r="AF26" s="389"/>
      <c r="AG26" s="424"/>
      <c r="AH26" s="426">
        <f t="shared" si="0"/>
        <v>1</v>
      </c>
    </row>
    <row r="27" spans="2:34" ht="13.5" thickBot="1">
      <c r="B27" s="369" t="s">
        <v>391</v>
      </c>
      <c r="C27" s="256" t="s">
        <v>202</v>
      </c>
      <c r="D27" s="393"/>
      <c r="E27" s="394"/>
      <c r="F27" s="395"/>
      <c r="G27" s="477"/>
      <c r="H27" s="394"/>
      <c r="I27" s="478"/>
      <c r="J27" s="400"/>
      <c r="K27" s="401"/>
      <c r="L27" s="402"/>
      <c r="M27" s="479"/>
      <c r="N27" s="401"/>
      <c r="O27" s="480"/>
      <c r="P27" s="407"/>
      <c r="Q27" s="408"/>
      <c r="R27" s="409"/>
      <c r="S27" s="481"/>
      <c r="T27" s="408"/>
      <c r="U27" s="482"/>
      <c r="V27" s="414"/>
      <c r="W27" s="415"/>
      <c r="X27" s="416">
        <v>1</v>
      </c>
      <c r="Y27" s="483"/>
      <c r="Z27" s="415"/>
      <c r="AA27" s="484"/>
      <c r="AB27" s="421"/>
      <c r="AC27" s="422"/>
      <c r="AD27" s="423">
        <f>F27+L27+R27+X27</f>
        <v>1</v>
      </c>
      <c r="AE27" s="485"/>
      <c r="AF27" s="422"/>
      <c r="AG27" s="423"/>
      <c r="AH27" s="427">
        <f t="shared" si="0"/>
        <v>1</v>
      </c>
    </row>
    <row r="28" spans="4:27" ht="12.75"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</row>
  </sheetData>
  <printOptions/>
  <pageMargins left="0.57" right="0.75" top="0.3" bottom="1" header="0" footer="0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60"/>
  <sheetViews>
    <sheetView workbookViewId="0" topLeftCell="A1">
      <selection activeCell="Q3" sqref="Q3"/>
    </sheetView>
  </sheetViews>
  <sheetFormatPr defaultColWidth="9.00390625" defaultRowHeight="12.75"/>
  <cols>
    <col min="1" max="1" width="2.625" style="0" customWidth="1"/>
    <col min="2" max="2" width="3.25390625" style="122" customWidth="1"/>
    <col min="3" max="3" width="0" style="122" hidden="1" customWidth="1"/>
    <col min="4" max="4" width="4.375" style="122" customWidth="1"/>
    <col min="5" max="5" width="18.25390625" style="122" customWidth="1"/>
    <col min="6" max="6" width="17.125" style="122" customWidth="1"/>
    <col min="7" max="12" width="4.875" style="122" customWidth="1"/>
    <col min="13" max="14" width="5.875" style="122" customWidth="1"/>
    <col min="15" max="15" width="7.625" style="122" customWidth="1"/>
    <col min="16" max="16" width="3.125" style="0" customWidth="1"/>
  </cols>
  <sheetData>
    <row r="1" spans="2:15" ht="15.75">
      <c r="B1" s="40"/>
      <c r="C1" s="40"/>
      <c r="D1" s="40"/>
      <c r="E1" s="40" t="s">
        <v>360</v>
      </c>
      <c r="F1" s="40"/>
      <c r="G1" s="80"/>
      <c r="H1" s="80"/>
      <c r="I1" s="80"/>
      <c r="J1" s="80"/>
      <c r="K1" s="80"/>
      <c r="L1" s="80"/>
      <c r="M1" s="80"/>
      <c r="N1" s="81"/>
      <c r="O1" s="81"/>
    </row>
    <row r="2" spans="2:15" ht="15.75">
      <c r="B2" s="40"/>
      <c r="C2" s="40"/>
      <c r="D2" s="40"/>
      <c r="E2" s="40" t="s">
        <v>365</v>
      </c>
      <c r="F2" s="40"/>
      <c r="G2" s="80"/>
      <c r="H2" s="80"/>
      <c r="I2" s="80"/>
      <c r="J2" s="80"/>
      <c r="K2" s="80"/>
      <c r="L2" s="80"/>
      <c r="M2" s="80"/>
      <c r="N2" s="81"/>
      <c r="O2" s="81"/>
    </row>
    <row r="3" spans="2:15" ht="15">
      <c r="B3" s="41"/>
      <c r="C3" s="41"/>
      <c r="D3" s="41"/>
      <c r="E3" s="41" t="s">
        <v>361</v>
      </c>
      <c r="F3" s="41"/>
      <c r="G3" s="82"/>
      <c r="H3" s="82"/>
      <c r="I3" s="82"/>
      <c r="J3" s="82"/>
      <c r="K3" s="82"/>
      <c r="L3" s="82"/>
      <c r="M3" s="82"/>
      <c r="N3" s="83"/>
      <c r="O3" s="83"/>
    </row>
    <row r="4" spans="2:15" ht="7.5" customHeight="1">
      <c r="B4" s="40"/>
      <c r="C4" s="40"/>
      <c r="D4" s="40"/>
      <c r="E4" s="40"/>
      <c r="F4" s="40"/>
      <c r="G4" s="80"/>
      <c r="H4" s="80"/>
      <c r="I4" s="80"/>
      <c r="J4" s="80"/>
      <c r="K4" s="80"/>
      <c r="L4" s="80"/>
      <c r="M4" s="80"/>
      <c r="N4" s="81"/>
      <c r="O4" s="81"/>
    </row>
    <row r="5" spans="2:15" ht="12.75">
      <c r="B5" s="42"/>
      <c r="C5" s="42"/>
      <c r="D5" s="42"/>
      <c r="E5" s="42" t="s">
        <v>362</v>
      </c>
      <c r="F5" s="42"/>
      <c r="G5" s="84"/>
      <c r="H5" s="84"/>
      <c r="I5" s="84"/>
      <c r="J5" s="84"/>
      <c r="K5" s="84"/>
      <c r="L5" s="84"/>
      <c r="M5" s="84"/>
      <c r="N5" s="85"/>
      <c r="O5" s="85"/>
    </row>
    <row r="6" spans="2:15" ht="12.75">
      <c r="B6" s="42"/>
      <c r="C6" s="42"/>
      <c r="D6" s="42"/>
      <c r="E6" s="42" t="s">
        <v>363</v>
      </c>
      <c r="F6" s="42"/>
      <c r="G6" s="84"/>
      <c r="H6" s="84"/>
      <c r="I6" s="84"/>
      <c r="J6" s="84"/>
      <c r="K6" s="84"/>
      <c r="L6" s="84"/>
      <c r="M6" s="84"/>
      <c r="N6" s="85"/>
      <c r="O6" s="85"/>
    </row>
    <row r="7" spans="2:15" ht="12.75">
      <c r="B7" s="42"/>
      <c r="C7" s="42"/>
      <c r="D7" s="42"/>
      <c r="E7" s="42" t="s">
        <v>364</v>
      </c>
      <c r="F7" s="42"/>
      <c r="G7" s="84"/>
      <c r="H7" s="84"/>
      <c r="I7" s="84"/>
      <c r="J7" s="84"/>
      <c r="K7" s="84"/>
      <c r="L7" s="84"/>
      <c r="M7" s="84"/>
      <c r="N7" s="85"/>
      <c r="O7" s="85"/>
    </row>
    <row r="8" spans="2:15" ht="13.5" thickBot="1">
      <c r="B8" s="505"/>
      <c r="C8" s="505"/>
      <c r="D8" s="505"/>
      <c r="E8" s="505"/>
      <c r="F8" s="505"/>
      <c r="G8" s="506" t="s">
        <v>219</v>
      </c>
      <c r="H8" s="506" t="s">
        <v>220</v>
      </c>
      <c r="I8" s="506" t="s">
        <v>221</v>
      </c>
      <c r="J8" s="506" t="s">
        <v>222</v>
      </c>
      <c r="K8" s="506" t="s">
        <v>223</v>
      </c>
      <c r="L8" s="506" t="s">
        <v>224</v>
      </c>
      <c r="M8" s="506" t="s">
        <v>370</v>
      </c>
      <c r="N8" s="504" t="s">
        <v>371</v>
      </c>
      <c r="O8" s="504" t="s">
        <v>370</v>
      </c>
    </row>
    <row r="9" spans="2:15" ht="12.75">
      <c r="B9" s="86">
        <v>1</v>
      </c>
      <c r="C9" s="86">
        <v>30</v>
      </c>
      <c r="D9" s="86">
        <v>232</v>
      </c>
      <c r="E9" s="87" t="s">
        <v>353</v>
      </c>
      <c r="F9" s="88" t="s">
        <v>181</v>
      </c>
      <c r="G9" s="86">
        <v>97</v>
      </c>
      <c r="H9" s="86">
        <v>96</v>
      </c>
      <c r="I9" s="86">
        <v>94</v>
      </c>
      <c r="J9" s="86">
        <v>96</v>
      </c>
      <c r="K9" s="86">
        <v>92</v>
      </c>
      <c r="L9" s="86">
        <v>96</v>
      </c>
      <c r="M9" s="89">
        <v>571</v>
      </c>
      <c r="N9" s="90">
        <v>99.4</v>
      </c>
      <c r="O9" s="90">
        <v>670.4</v>
      </c>
    </row>
    <row r="10" spans="2:15" ht="12.75">
      <c r="B10" s="86">
        <v>2</v>
      </c>
      <c r="C10" s="86">
        <v>36</v>
      </c>
      <c r="D10" s="86">
        <v>272</v>
      </c>
      <c r="E10" s="91" t="s">
        <v>341</v>
      </c>
      <c r="F10" s="244" t="s">
        <v>440</v>
      </c>
      <c r="G10" s="89">
        <v>95</v>
      </c>
      <c r="H10" s="86">
        <v>95</v>
      </c>
      <c r="I10" s="86">
        <v>98</v>
      </c>
      <c r="J10" s="86">
        <v>90</v>
      </c>
      <c r="K10" s="86">
        <v>94</v>
      </c>
      <c r="L10" s="86">
        <v>96</v>
      </c>
      <c r="M10" s="89">
        <v>568</v>
      </c>
      <c r="N10" s="90">
        <v>99.3</v>
      </c>
      <c r="O10" s="90">
        <v>667.3</v>
      </c>
    </row>
    <row r="11" spans="2:15" ht="12.75">
      <c r="B11" s="86">
        <v>3</v>
      </c>
      <c r="C11" s="86">
        <v>28</v>
      </c>
      <c r="D11" s="86">
        <v>211</v>
      </c>
      <c r="E11" s="87" t="s">
        <v>283</v>
      </c>
      <c r="F11" s="88" t="s">
        <v>3</v>
      </c>
      <c r="G11" s="86">
        <v>97</v>
      </c>
      <c r="H11" s="86">
        <v>96</v>
      </c>
      <c r="I11" s="86">
        <v>96</v>
      </c>
      <c r="J11" s="86">
        <v>93</v>
      </c>
      <c r="K11" s="86">
        <v>95</v>
      </c>
      <c r="L11" s="86">
        <v>93</v>
      </c>
      <c r="M11" s="89">
        <v>570</v>
      </c>
      <c r="N11" s="90">
        <v>95.3</v>
      </c>
      <c r="O11" s="90">
        <v>665.3</v>
      </c>
    </row>
    <row r="12" spans="2:15" ht="12.75">
      <c r="B12" s="86">
        <v>4</v>
      </c>
      <c r="C12" s="86">
        <v>12</v>
      </c>
      <c r="D12" s="86">
        <v>234</v>
      </c>
      <c r="E12" s="87" t="s">
        <v>304</v>
      </c>
      <c r="F12" s="88" t="s">
        <v>181</v>
      </c>
      <c r="G12" s="86">
        <v>96</v>
      </c>
      <c r="H12" s="86">
        <v>94</v>
      </c>
      <c r="I12" s="86">
        <v>94</v>
      </c>
      <c r="J12" s="86">
        <v>97</v>
      </c>
      <c r="K12" s="86">
        <v>94</v>
      </c>
      <c r="L12" s="86">
        <v>92</v>
      </c>
      <c r="M12" s="89">
        <v>567</v>
      </c>
      <c r="N12" s="90">
        <v>97.8</v>
      </c>
      <c r="O12" s="90">
        <v>664.8</v>
      </c>
    </row>
    <row r="13" spans="2:15" ht="12.75">
      <c r="B13" s="86">
        <v>5</v>
      </c>
      <c r="C13" s="86">
        <v>2</v>
      </c>
      <c r="D13" s="86">
        <v>222</v>
      </c>
      <c r="E13" s="87" t="s">
        <v>293</v>
      </c>
      <c r="F13" s="88" t="s">
        <v>125</v>
      </c>
      <c r="G13" s="86">
        <v>95</v>
      </c>
      <c r="H13" s="86">
        <v>94</v>
      </c>
      <c r="I13" s="86">
        <v>95</v>
      </c>
      <c r="J13" s="86">
        <v>94</v>
      </c>
      <c r="K13" s="86">
        <v>94</v>
      </c>
      <c r="L13" s="86">
        <v>96</v>
      </c>
      <c r="M13" s="89">
        <v>568</v>
      </c>
      <c r="N13" s="90">
        <v>95.4</v>
      </c>
      <c r="O13" s="90">
        <v>663.4</v>
      </c>
    </row>
    <row r="14" spans="2:15" ht="12.75">
      <c r="B14" s="86">
        <v>6</v>
      </c>
      <c r="C14" s="86">
        <v>28</v>
      </c>
      <c r="D14" s="86">
        <v>229</v>
      </c>
      <c r="E14" s="87" t="s">
        <v>300</v>
      </c>
      <c r="F14" s="88" t="s">
        <v>431</v>
      </c>
      <c r="G14" s="86">
        <v>90</v>
      </c>
      <c r="H14" s="86">
        <v>96</v>
      </c>
      <c r="I14" s="86">
        <v>94</v>
      </c>
      <c r="J14" s="86">
        <v>98</v>
      </c>
      <c r="K14" s="86">
        <v>92</v>
      </c>
      <c r="L14" s="86">
        <v>95</v>
      </c>
      <c r="M14" s="89">
        <v>565</v>
      </c>
      <c r="N14" s="90">
        <v>98</v>
      </c>
      <c r="O14" s="90">
        <v>663</v>
      </c>
    </row>
    <row r="15" spans="2:15" ht="12.75">
      <c r="B15" s="86">
        <v>7</v>
      </c>
      <c r="C15" s="86">
        <v>14</v>
      </c>
      <c r="D15" s="86">
        <v>216</v>
      </c>
      <c r="E15" s="87" t="s">
        <v>288</v>
      </c>
      <c r="F15" s="88" t="s">
        <v>245</v>
      </c>
      <c r="G15" s="89">
        <v>95</v>
      </c>
      <c r="H15" s="86">
        <v>92</v>
      </c>
      <c r="I15" s="86">
        <v>94</v>
      </c>
      <c r="J15" s="86">
        <v>96</v>
      </c>
      <c r="K15" s="86">
        <v>95</v>
      </c>
      <c r="L15" s="86">
        <v>97</v>
      </c>
      <c r="M15" s="89">
        <v>569</v>
      </c>
      <c r="N15" s="90">
        <v>92.3</v>
      </c>
      <c r="O15" s="90">
        <v>661.3</v>
      </c>
    </row>
    <row r="16" spans="2:15" ht="13.5" thickBot="1">
      <c r="B16" s="501">
        <v>8</v>
      </c>
      <c r="C16" s="501">
        <v>26</v>
      </c>
      <c r="D16" s="501">
        <v>225</v>
      </c>
      <c r="E16" s="502" t="s">
        <v>296</v>
      </c>
      <c r="F16" s="503" t="s">
        <v>431</v>
      </c>
      <c r="G16" s="501">
        <v>93</v>
      </c>
      <c r="H16" s="501">
        <v>93</v>
      </c>
      <c r="I16" s="501">
        <v>94</v>
      </c>
      <c r="J16" s="501">
        <v>97</v>
      </c>
      <c r="K16" s="501">
        <v>94</v>
      </c>
      <c r="L16" s="501">
        <v>94</v>
      </c>
      <c r="M16" s="501">
        <v>565</v>
      </c>
      <c r="N16" s="504">
        <v>94.9</v>
      </c>
      <c r="O16" s="504">
        <v>659.9</v>
      </c>
    </row>
    <row r="17" spans="2:15" ht="12.75">
      <c r="B17" s="92">
        <v>9</v>
      </c>
      <c r="C17" s="92">
        <v>7</v>
      </c>
      <c r="D17" s="92">
        <v>233</v>
      </c>
      <c r="E17" s="93" t="s">
        <v>282</v>
      </c>
      <c r="F17" s="94" t="s">
        <v>181</v>
      </c>
      <c r="G17" s="95">
        <v>94</v>
      </c>
      <c r="H17" s="95">
        <v>94</v>
      </c>
      <c r="I17" s="95">
        <v>94</v>
      </c>
      <c r="J17" s="92">
        <v>97</v>
      </c>
      <c r="K17" s="92">
        <v>92</v>
      </c>
      <c r="L17" s="92">
        <v>94</v>
      </c>
      <c r="M17" s="95">
        <v>565</v>
      </c>
      <c r="N17" s="118"/>
      <c r="O17" s="118"/>
    </row>
    <row r="18" spans="2:15" ht="12.75">
      <c r="B18" s="92">
        <v>10</v>
      </c>
      <c r="C18" s="92">
        <v>5</v>
      </c>
      <c r="D18" s="92">
        <v>214</v>
      </c>
      <c r="E18" s="93" t="s">
        <v>286</v>
      </c>
      <c r="F18" s="94" t="s">
        <v>3</v>
      </c>
      <c r="G18" s="92">
        <v>95</v>
      </c>
      <c r="H18" s="92">
        <v>96</v>
      </c>
      <c r="I18" s="92">
        <v>97</v>
      </c>
      <c r="J18" s="92">
        <v>93</v>
      </c>
      <c r="K18" s="92">
        <v>90</v>
      </c>
      <c r="L18" s="92">
        <v>94</v>
      </c>
      <c r="M18" s="95">
        <v>565</v>
      </c>
      <c r="N18" s="118"/>
      <c r="O18" s="118"/>
    </row>
    <row r="19" spans="2:15" ht="12.75">
      <c r="B19" s="92">
        <v>11</v>
      </c>
      <c r="C19" s="92">
        <v>9</v>
      </c>
      <c r="D19" s="92">
        <v>210</v>
      </c>
      <c r="E19" s="93" t="s">
        <v>282</v>
      </c>
      <c r="F19" s="94" t="s">
        <v>228</v>
      </c>
      <c r="G19" s="92">
        <v>94</v>
      </c>
      <c r="H19" s="92">
        <v>92</v>
      </c>
      <c r="I19" s="92">
        <v>94</v>
      </c>
      <c r="J19" s="92">
        <v>95</v>
      </c>
      <c r="K19" s="92">
        <v>98</v>
      </c>
      <c r="L19" s="92">
        <v>92</v>
      </c>
      <c r="M19" s="95">
        <v>565</v>
      </c>
      <c r="N19" s="118"/>
      <c r="O19" s="118"/>
    </row>
    <row r="20" spans="2:15" ht="12.75">
      <c r="B20" s="119">
        <v>12</v>
      </c>
      <c r="C20" s="119">
        <v>13</v>
      </c>
      <c r="D20" s="119">
        <v>217</v>
      </c>
      <c r="E20" s="93" t="s">
        <v>289</v>
      </c>
      <c r="F20" s="120" t="s">
        <v>245</v>
      </c>
      <c r="G20" s="119">
        <v>97</v>
      </c>
      <c r="H20" s="119">
        <v>90</v>
      </c>
      <c r="I20" s="119">
        <v>96</v>
      </c>
      <c r="J20" s="119">
        <v>92</v>
      </c>
      <c r="K20" s="119">
        <v>94</v>
      </c>
      <c r="L20" s="119">
        <v>95</v>
      </c>
      <c r="M20" s="121">
        <v>564</v>
      </c>
      <c r="N20" s="118"/>
      <c r="O20" s="118"/>
    </row>
    <row r="21" spans="2:15" ht="12.75">
      <c r="B21" s="92">
        <v>13</v>
      </c>
      <c r="C21" s="92">
        <v>20</v>
      </c>
      <c r="D21" s="92">
        <v>270</v>
      </c>
      <c r="E21" s="98" t="s">
        <v>338</v>
      </c>
      <c r="F21" s="99" t="s">
        <v>440</v>
      </c>
      <c r="G21" s="95">
        <v>92</v>
      </c>
      <c r="H21" s="92">
        <v>93</v>
      </c>
      <c r="I21" s="92">
        <v>94</v>
      </c>
      <c r="J21" s="92">
        <v>97</v>
      </c>
      <c r="K21" s="92">
        <v>94</v>
      </c>
      <c r="L21" s="92">
        <v>93</v>
      </c>
      <c r="M21" s="95">
        <v>563</v>
      </c>
      <c r="N21" s="118"/>
      <c r="O21" s="118"/>
    </row>
    <row r="22" spans="2:15" ht="12.75">
      <c r="B22" s="92">
        <v>14</v>
      </c>
      <c r="C22" s="92">
        <v>12</v>
      </c>
      <c r="D22" s="92">
        <v>252</v>
      </c>
      <c r="E22" s="98" t="s">
        <v>345</v>
      </c>
      <c r="F22" s="99" t="s">
        <v>147</v>
      </c>
      <c r="G22" s="95">
        <v>90</v>
      </c>
      <c r="H22" s="92">
        <v>93</v>
      </c>
      <c r="I22" s="92">
        <v>95</v>
      </c>
      <c r="J22" s="92">
        <v>97</v>
      </c>
      <c r="K22" s="92">
        <v>94</v>
      </c>
      <c r="L22" s="92">
        <v>93</v>
      </c>
      <c r="M22" s="95">
        <v>562</v>
      </c>
      <c r="N22" s="118"/>
      <c r="O22" s="118"/>
    </row>
    <row r="23" spans="2:15" ht="12.75">
      <c r="B23" s="92">
        <v>15</v>
      </c>
      <c r="C23" s="92">
        <v>40</v>
      </c>
      <c r="D23" s="92">
        <v>265</v>
      </c>
      <c r="E23" s="98" t="s">
        <v>332</v>
      </c>
      <c r="F23" s="99" t="s">
        <v>13</v>
      </c>
      <c r="G23" s="95">
        <v>92</v>
      </c>
      <c r="H23" s="92">
        <v>93</v>
      </c>
      <c r="I23" s="92">
        <v>94</v>
      </c>
      <c r="J23" s="92">
        <v>98</v>
      </c>
      <c r="K23" s="92">
        <v>92</v>
      </c>
      <c r="L23" s="92">
        <v>92</v>
      </c>
      <c r="M23" s="95">
        <v>561</v>
      </c>
      <c r="N23" s="118"/>
      <c r="O23" s="118"/>
    </row>
    <row r="24" spans="2:15" ht="12.75">
      <c r="B24" s="92">
        <v>16</v>
      </c>
      <c r="C24" s="92">
        <v>25</v>
      </c>
      <c r="D24" s="92">
        <v>202</v>
      </c>
      <c r="E24" s="93" t="s">
        <v>277</v>
      </c>
      <c r="F24" s="99" t="s">
        <v>461</v>
      </c>
      <c r="G24" s="92">
        <v>92</v>
      </c>
      <c r="H24" s="92">
        <v>95</v>
      </c>
      <c r="I24" s="92">
        <v>98</v>
      </c>
      <c r="J24" s="92">
        <v>91</v>
      </c>
      <c r="K24" s="92">
        <v>94</v>
      </c>
      <c r="L24" s="92">
        <v>90</v>
      </c>
      <c r="M24" s="95">
        <v>560</v>
      </c>
      <c r="N24" s="118"/>
      <c r="O24" s="118"/>
    </row>
    <row r="25" spans="2:15" ht="12.75">
      <c r="B25" s="92">
        <v>17</v>
      </c>
      <c r="C25" s="92">
        <v>33</v>
      </c>
      <c r="D25" s="92">
        <v>209</v>
      </c>
      <c r="E25" s="93" t="s">
        <v>358</v>
      </c>
      <c r="F25" s="94" t="s">
        <v>228</v>
      </c>
      <c r="G25" s="92">
        <v>90</v>
      </c>
      <c r="H25" s="92">
        <v>93</v>
      </c>
      <c r="I25" s="92">
        <v>94</v>
      </c>
      <c r="J25" s="92">
        <v>92</v>
      </c>
      <c r="K25" s="92">
        <v>96</v>
      </c>
      <c r="L25" s="92">
        <v>94</v>
      </c>
      <c r="M25" s="95">
        <v>559</v>
      </c>
      <c r="N25" s="118"/>
      <c r="O25" s="118"/>
    </row>
    <row r="26" spans="2:15" ht="12.75">
      <c r="B26" s="92">
        <v>18</v>
      </c>
      <c r="C26" s="92">
        <v>32</v>
      </c>
      <c r="D26" s="92">
        <v>251</v>
      </c>
      <c r="E26" s="98" t="s">
        <v>322</v>
      </c>
      <c r="F26" s="99" t="s">
        <v>323</v>
      </c>
      <c r="G26" s="95">
        <v>91</v>
      </c>
      <c r="H26" s="92">
        <v>96</v>
      </c>
      <c r="I26" s="92">
        <v>94</v>
      </c>
      <c r="J26" s="92">
        <v>96</v>
      </c>
      <c r="K26" s="92">
        <v>91</v>
      </c>
      <c r="L26" s="92">
        <v>91</v>
      </c>
      <c r="M26" s="95">
        <v>559</v>
      </c>
      <c r="N26" s="118"/>
      <c r="O26" s="118"/>
    </row>
    <row r="27" spans="2:15" ht="12.75">
      <c r="B27" s="92">
        <v>19</v>
      </c>
      <c r="C27" s="92">
        <v>31</v>
      </c>
      <c r="D27" s="92">
        <v>246</v>
      </c>
      <c r="E27" s="93" t="s">
        <v>315</v>
      </c>
      <c r="F27" s="94" t="s">
        <v>1</v>
      </c>
      <c r="G27" s="92">
        <v>93</v>
      </c>
      <c r="H27" s="92">
        <v>91</v>
      </c>
      <c r="I27" s="92">
        <v>94</v>
      </c>
      <c r="J27" s="92">
        <v>94</v>
      </c>
      <c r="K27" s="92">
        <v>91</v>
      </c>
      <c r="L27" s="92">
        <v>95</v>
      </c>
      <c r="M27" s="95">
        <v>558</v>
      </c>
      <c r="N27" s="118"/>
      <c r="O27" s="118"/>
    </row>
    <row r="28" spans="2:15" ht="12.75">
      <c r="B28" s="92">
        <v>20</v>
      </c>
      <c r="C28" s="92">
        <v>34</v>
      </c>
      <c r="D28" s="92">
        <v>212</v>
      </c>
      <c r="E28" s="98" t="s">
        <v>284</v>
      </c>
      <c r="F28" s="94" t="s">
        <v>3</v>
      </c>
      <c r="G28" s="95">
        <v>91</v>
      </c>
      <c r="H28" s="95">
        <v>89</v>
      </c>
      <c r="I28" s="95">
        <v>93</v>
      </c>
      <c r="J28" s="95">
        <v>94</v>
      </c>
      <c r="K28" s="95">
        <v>94</v>
      </c>
      <c r="L28" s="95">
        <v>96</v>
      </c>
      <c r="M28" s="95">
        <v>557</v>
      </c>
      <c r="N28" s="118"/>
      <c r="O28" s="118"/>
    </row>
    <row r="29" spans="2:15" ht="12.75">
      <c r="B29" s="92">
        <v>21</v>
      </c>
      <c r="C29" s="92">
        <v>21</v>
      </c>
      <c r="D29" s="92">
        <v>248</v>
      </c>
      <c r="E29" s="98" t="s">
        <v>320</v>
      </c>
      <c r="F29" s="99" t="s">
        <v>236</v>
      </c>
      <c r="G29" s="95">
        <v>93</v>
      </c>
      <c r="H29" s="92">
        <v>94</v>
      </c>
      <c r="I29" s="92">
        <v>93</v>
      </c>
      <c r="J29" s="92">
        <v>87</v>
      </c>
      <c r="K29" s="92">
        <v>95</v>
      </c>
      <c r="L29" s="92">
        <v>94</v>
      </c>
      <c r="M29" s="95">
        <v>556</v>
      </c>
      <c r="N29" s="118"/>
      <c r="O29" s="118"/>
    </row>
    <row r="30" spans="2:15" ht="12.75">
      <c r="B30" s="92">
        <v>22</v>
      </c>
      <c r="C30" s="92">
        <v>13</v>
      </c>
      <c r="D30" s="92">
        <v>208</v>
      </c>
      <c r="E30" s="93" t="s">
        <v>281</v>
      </c>
      <c r="F30" s="94" t="s">
        <v>228</v>
      </c>
      <c r="G30" s="95">
        <v>95</v>
      </c>
      <c r="H30" s="95">
        <v>91</v>
      </c>
      <c r="I30" s="95">
        <v>97</v>
      </c>
      <c r="J30" s="95">
        <v>86</v>
      </c>
      <c r="K30" s="95">
        <v>93</v>
      </c>
      <c r="L30" s="95">
        <v>94</v>
      </c>
      <c r="M30" s="95">
        <v>556</v>
      </c>
      <c r="N30" s="118"/>
      <c r="O30" s="118"/>
    </row>
    <row r="31" spans="2:15" ht="12.75">
      <c r="B31" s="119">
        <v>23</v>
      </c>
      <c r="C31" s="119">
        <v>29</v>
      </c>
      <c r="D31" s="119">
        <v>218</v>
      </c>
      <c r="E31" s="98" t="s">
        <v>290</v>
      </c>
      <c r="F31" s="100" t="s">
        <v>245</v>
      </c>
      <c r="G31" s="119">
        <v>95</v>
      </c>
      <c r="H31" s="119">
        <v>93</v>
      </c>
      <c r="I31" s="119">
        <v>91</v>
      </c>
      <c r="J31" s="119">
        <v>89</v>
      </c>
      <c r="K31" s="119">
        <v>95</v>
      </c>
      <c r="L31" s="119">
        <v>93</v>
      </c>
      <c r="M31" s="121">
        <v>556</v>
      </c>
      <c r="N31" s="118"/>
      <c r="O31" s="118"/>
    </row>
    <row r="32" spans="2:15" ht="12.75">
      <c r="B32" s="92">
        <v>24</v>
      </c>
      <c r="C32" s="92">
        <v>6</v>
      </c>
      <c r="D32" s="92">
        <v>227</v>
      </c>
      <c r="E32" s="93" t="s">
        <v>355</v>
      </c>
      <c r="F32" s="99" t="s">
        <v>431</v>
      </c>
      <c r="G32" s="92">
        <v>92</v>
      </c>
      <c r="H32" s="92">
        <v>96</v>
      </c>
      <c r="I32" s="92">
        <v>95</v>
      </c>
      <c r="J32" s="92">
        <v>92</v>
      </c>
      <c r="K32" s="92">
        <v>90</v>
      </c>
      <c r="L32" s="92">
        <v>91</v>
      </c>
      <c r="M32" s="95">
        <v>556</v>
      </c>
      <c r="N32" s="118"/>
      <c r="O32" s="118"/>
    </row>
    <row r="33" spans="2:13" ht="12.75">
      <c r="B33" s="92">
        <v>25</v>
      </c>
      <c r="C33" s="92">
        <v>16</v>
      </c>
      <c r="D33" s="92">
        <v>226</v>
      </c>
      <c r="E33" s="93" t="s">
        <v>297</v>
      </c>
      <c r="F33" s="94" t="s">
        <v>431</v>
      </c>
      <c r="G33" s="95">
        <v>92</v>
      </c>
      <c r="H33" s="92">
        <v>93</v>
      </c>
      <c r="I33" s="92">
        <v>93</v>
      </c>
      <c r="J33" s="92">
        <v>94</v>
      </c>
      <c r="K33" s="92">
        <v>95</v>
      </c>
      <c r="L33" s="92">
        <v>89</v>
      </c>
      <c r="M33" s="95">
        <v>556</v>
      </c>
    </row>
    <row r="34" spans="2:13" ht="12.75">
      <c r="B34" s="92">
        <v>26</v>
      </c>
      <c r="C34" s="92">
        <v>44</v>
      </c>
      <c r="D34" s="92">
        <v>204</v>
      </c>
      <c r="E34" s="93" t="s">
        <v>278</v>
      </c>
      <c r="F34" s="99" t="s">
        <v>461</v>
      </c>
      <c r="G34" s="92">
        <v>91</v>
      </c>
      <c r="H34" s="92">
        <v>90</v>
      </c>
      <c r="I34" s="92">
        <v>93</v>
      </c>
      <c r="J34" s="92">
        <v>94</v>
      </c>
      <c r="K34" s="92">
        <v>91</v>
      </c>
      <c r="L34" s="92">
        <v>95</v>
      </c>
      <c r="M34" s="95">
        <v>554</v>
      </c>
    </row>
    <row r="35" spans="2:13" ht="12.75">
      <c r="B35" s="92">
        <v>27</v>
      </c>
      <c r="C35" s="92">
        <v>35</v>
      </c>
      <c r="D35" s="92">
        <v>238</v>
      </c>
      <c r="E35" s="93" t="s">
        <v>308</v>
      </c>
      <c r="F35" s="94" t="s">
        <v>9</v>
      </c>
      <c r="G35" s="92">
        <v>93</v>
      </c>
      <c r="H35" s="92">
        <v>88</v>
      </c>
      <c r="I35" s="92">
        <v>94</v>
      </c>
      <c r="J35" s="92">
        <v>92</v>
      </c>
      <c r="K35" s="92">
        <v>93</v>
      </c>
      <c r="L35" s="92">
        <v>94</v>
      </c>
      <c r="M35" s="95">
        <v>554</v>
      </c>
    </row>
    <row r="36" spans="2:13" ht="12.75">
      <c r="B36" s="92">
        <v>28</v>
      </c>
      <c r="C36" s="92">
        <v>34</v>
      </c>
      <c r="D36" s="92">
        <v>224</v>
      </c>
      <c r="E36" s="98" t="s">
        <v>295</v>
      </c>
      <c r="F36" s="99" t="s">
        <v>125</v>
      </c>
      <c r="G36" s="92">
        <v>93</v>
      </c>
      <c r="H36" s="92">
        <v>91</v>
      </c>
      <c r="I36" s="92">
        <v>95</v>
      </c>
      <c r="J36" s="92">
        <v>87</v>
      </c>
      <c r="K36" s="92">
        <v>94</v>
      </c>
      <c r="L36" s="92">
        <v>93</v>
      </c>
      <c r="M36" s="95">
        <v>553</v>
      </c>
    </row>
    <row r="37" spans="2:13" ht="12.75">
      <c r="B37" s="92">
        <v>29</v>
      </c>
      <c r="C37" s="92">
        <v>24</v>
      </c>
      <c r="D37" s="92">
        <v>264</v>
      </c>
      <c r="E37" s="98" t="s">
        <v>331</v>
      </c>
      <c r="F37" s="99" t="s">
        <v>13</v>
      </c>
      <c r="G37" s="95">
        <v>93</v>
      </c>
      <c r="H37" s="92">
        <v>91</v>
      </c>
      <c r="I37" s="92">
        <v>95</v>
      </c>
      <c r="J37" s="92">
        <v>91</v>
      </c>
      <c r="K37" s="92">
        <v>90</v>
      </c>
      <c r="L37" s="92">
        <v>92</v>
      </c>
      <c r="M37" s="95">
        <v>552</v>
      </c>
    </row>
    <row r="38" spans="2:13" ht="12.75">
      <c r="B38" s="92">
        <v>30</v>
      </c>
      <c r="C38" s="92">
        <v>23</v>
      </c>
      <c r="D38" s="92">
        <v>271</v>
      </c>
      <c r="E38" s="98" t="s">
        <v>340</v>
      </c>
      <c r="F38" s="99" t="s">
        <v>440</v>
      </c>
      <c r="G38" s="95">
        <v>91</v>
      </c>
      <c r="H38" s="92">
        <v>93</v>
      </c>
      <c r="I38" s="92">
        <v>87</v>
      </c>
      <c r="J38" s="92">
        <v>92</v>
      </c>
      <c r="K38" s="92">
        <v>95</v>
      </c>
      <c r="L38" s="92">
        <v>93</v>
      </c>
      <c r="M38" s="95">
        <v>551</v>
      </c>
    </row>
    <row r="39" spans="2:13" ht="12.75">
      <c r="B39" s="92">
        <v>31</v>
      </c>
      <c r="C39" s="92">
        <v>39</v>
      </c>
      <c r="D39" s="92">
        <v>267</v>
      </c>
      <c r="E39" s="98" t="s">
        <v>335</v>
      </c>
      <c r="F39" s="99" t="s">
        <v>26</v>
      </c>
      <c r="G39" s="95">
        <v>91</v>
      </c>
      <c r="H39" s="92">
        <v>93</v>
      </c>
      <c r="I39" s="92">
        <v>88</v>
      </c>
      <c r="J39" s="92">
        <v>94</v>
      </c>
      <c r="K39" s="92">
        <v>89</v>
      </c>
      <c r="L39" s="92">
        <v>95</v>
      </c>
      <c r="M39" s="95">
        <v>550</v>
      </c>
    </row>
    <row r="40" spans="2:13" ht="12.75">
      <c r="B40" s="92">
        <v>32</v>
      </c>
      <c r="C40" s="92">
        <v>11</v>
      </c>
      <c r="D40" s="92">
        <v>221</v>
      </c>
      <c r="E40" s="98" t="s">
        <v>348</v>
      </c>
      <c r="F40" s="99" t="s">
        <v>73</v>
      </c>
      <c r="G40" s="92">
        <v>93</v>
      </c>
      <c r="H40" s="95">
        <v>90</v>
      </c>
      <c r="I40" s="95">
        <v>89</v>
      </c>
      <c r="J40" s="95">
        <v>88</v>
      </c>
      <c r="K40" s="95">
        <v>95</v>
      </c>
      <c r="L40" s="95">
        <v>94</v>
      </c>
      <c r="M40" s="95">
        <v>549</v>
      </c>
    </row>
    <row r="41" spans="2:13" ht="12.75">
      <c r="B41" s="92">
        <v>33</v>
      </c>
      <c r="C41" s="92">
        <v>17</v>
      </c>
      <c r="D41" s="92">
        <v>219</v>
      </c>
      <c r="E41" s="93" t="s">
        <v>291</v>
      </c>
      <c r="F41" s="94" t="s">
        <v>73</v>
      </c>
      <c r="G41" s="95">
        <v>95</v>
      </c>
      <c r="H41" s="95">
        <v>90</v>
      </c>
      <c r="I41" s="95">
        <v>92</v>
      </c>
      <c r="J41" s="95">
        <v>91</v>
      </c>
      <c r="K41" s="95">
        <v>89</v>
      </c>
      <c r="L41" s="95">
        <v>92</v>
      </c>
      <c r="M41" s="95">
        <v>549</v>
      </c>
    </row>
    <row r="42" spans="2:13" ht="12.75">
      <c r="B42" s="92">
        <v>34</v>
      </c>
      <c r="C42" s="92">
        <v>43</v>
      </c>
      <c r="D42" s="92">
        <v>228</v>
      </c>
      <c r="E42" s="93" t="s">
        <v>299</v>
      </c>
      <c r="F42" s="94" t="s">
        <v>431</v>
      </c>
      <c r="G42" s="92">
        <v>93</v>
      </c>
      <c r="H42" s="92">
        <v>89</v>
      </c>
      <c r="I42" s="92">
        <v>93</v>
      </c>
      <c r="J42" s="92">
        <v>91</v>
      </c>
      <c r="K42" s="92">
        <v>92</v>
      </c>
      <c r="L42" s="92">
        <v>90</v>
      </c>
      <c r="M42" s="95">
        <v>548</v>
      </c>
    </row>
    <row r="43" spans="2:13" ht="12.75">
      <c r="B43" s="92">
        <v>35</v>
      </c>
      <c r="C43" s="92">
        <v>18</v>
      </c>
      <c r="D43" s="92">
        <v>249</v>
      </c>
      <c r="E43" s="98" t="s">
        <v>321</v>
      </c>
      <c r="F43" s="99" t="s">
        <v>236</v>
      </c>
      <c r="G43" s="95">
        <v>89</v>
      </c>
      <c r="H43" s="92">
        <v>85</v>
      </c>
      <c r="I43" s="92">
        <v>94</v>
      </c>
      <c r="J43" s="92">
        <v>92</v>
      </c>
      <c r="K43" s="92">
        <v>94</v>
      </c>
      <c r="L43" s="92">
        <v>92</v>
      </c>
      <c r="M43" s="95">
        <v>546</v>
      </c>
    </row>
    <row r="44" spans="2:13" ht="12.75">
      <c r="B44" s="92">
        <v>36</v>
      </c>
      <c r="C44" s="92">
        <v>19</v>
      </c>
      <c r="D44" s="92">
        <v>269</v>
      </c>
      <c r="E44" s="98" t="s">
        <v>337</v>
      </c>
      <c r="F44" s="99" t="s">
        <v>26</v>
      </c>
      <c r="G44" s="95">
        <v>92</v>
      </c>
      <c r="H44" s="92">
        <v>95</v>
      </c>
      <c r="I44" s="92">
        <v>87</v>
      </c>
      <c r="J44" s="92">
        <v>93</v>
      </c>
      <c r="K44" s="92">
        <v>90</v>
      </c>
      <c r="L44" s="92">
        <v>88</v>
      </c>
      <c r="M44" s="95">
        <v>545</v>
      </c>
    </row>
    <row r="45" spans="2:13" ht="12.75">
      <c r="B45" s="92">
        <v>37</v>
      </c>
      <c r="C45" s="92">
        <v>18</v>
      </c>
      <c r="D45" s="92">
        <v>255</v>
      </c>
      <c r="E45" s="98" t="s">
        <v>324</v>
      </c>
      <c r="F45" s="99" t="s">
        <v>147</v>
      </c>
      <c r="G45" s="95">
        <v>93</v>
      </c>
      <c r="H45" s="92">
        <v>89</v>
      </c>
      <c r="I45" s="92">
        <v>89</v>
      </c>
      <c r="J45" s="92">
        <v>89</v>
      </c>
      <c r="K45" s="92">
        <v>91</v>
      </c>
      <c r="L45" s="92">
        <v>93</v>
      </c>
      <c r="M45" s="95">
        <v>544</v>
      </c>
    </row>
    <row r="46" spans="2:13" ht="12.75">
      <c r="B46" s="92">
        <v>38</v>
      </c>
      <c r="C46" s="92">
        <v>22</v>
      </c>
      <c r="D46" s="92">
        <v>274</v>
      </c>
      <c r="E46" s="98" t="s">
        <v>344</v>
      </c>
      <c r="F46" s="99" t="s">
        <v>78</v>
      </c>
      <c r="G46" s="95">
        <v>91</v>
      </c>
      <c r="H46" s="92">
        <v>89</v>
      </c>
      <c r="I46" s="92">
        <v>89</v>
      </c>
      <c r="J46" s="92">
        <v>94</v>
      </c>
      <c r="K46" s="92">
        <v>88</v>
      </c>
      <c r="L46" s="92">
        <v>93</v>
      </c>
      <c r="M46" s="95">
        <v>544</v>
      </c>
    </row>
    <row r="47" spans="2:13" ht="12.75">
      <c r="B47" s="92">
        <v>39</v>
      </c>
      <c r="C47" s="92">
        <v>27</v>
      </c>
      <c r="D47" s="92">
        <v>223</v>
      </c>
      <c r="E47" s="93" t="s">
        <v>294</v>
      </c>
      <c r="F47" s="94" t="s">
        <v>125</v>
      </c>
      <c r="G47" s="92">
        <v>88</v>
      </c>
      <c r="H47" s="92">
        <v>91</v>
      </c>
      <c r="I47" s="92">
        <v>89</v>
      </c>
      <c r="J47" s="92">
        <v>93</v>
      </c>
      <c r="K47" s="92">
        <v>91</v>
      </c>
      <c r="L47" s="92">
        <v>92</v>
      </c>
      <c r="M47" s="95">
        <v>544</v>
      </c>
    </row>
    <row r="48" spans="2:13" ht="12.75">
      <c r="B48" s="92">
        <v>40</v>
      </c>
      <c r="C48" s="92">
        <v>31</v>
      </c>
      <c r="D48" s="92">
        <v>220</v>
      </c>
      <c r="E48" s="93" t="s">
        <v>292</v>
      </c>
      <c r="F48" s="94" t="s">
        <v>73</v>
      </c>
      <c r="G48" s="92">
        <v>91</v>
      </c>
      <c r="H48" s="92">
        <v>89</v>
      </c>
      <c r="I48" s="92">
        <v>87</v>
      </c>
      <c r="J48" s="92">
        <v>92</v>
      </c>
      <c r="K48" s="92">
        <v>94</v>
      </c>
      <c r="L48" s="92">
        <v>91</v>
      </c>
      <c r="M48" s="95">
        <v>544</v>
      </c>
    </row>
    <row r="49" spans="2:13" ht="12.75">
      <c r="B49" s="92">
        <v>41</v>
      </c>
      <c r="C49" s="92">
        <v>17</v>
      </c>
      <c r="D49" s="92">
        <v>239</v>
      </c>
      <c r="E49" s="93" t="s">
        <v>309</v>
      </c>
      <c r="F49" s="94" t="s">
        <v>9</v>
      </c>
      <c r="G49" s="92">
        <v>91</v>
      </c>
      <c r="H49" s="92">
        <v>89</v>
      </c>
      <c r="I49" s="92">
        <v>90</v>
      </c>
      <c r="J49" s="92">
        <v>94</v>
      </c>
      <c r="K49" s="92">
        <v>89</v>
      </c>
      <c r="L49" s="92">
        <v>91</v>
      </c>
      <c r="M49" s="95">
        <v>544</v>
      </c>
    </row>
    <row r="50" spans="2:13" ht="12.75">
      <c r="B50" s="92">
        <v>42</v>
      </c>
      <c r="C50" s="92">
        <v>15</v>
      </c>
      <c r="D50" s="92">
        <v>240</v>
      </c>
      <c r="E50" s="93" t="s">
        <v>100</v>
      </c>
      <c r="F50" s="94" t="s">
        <v>9</v>
      </c>
      <c r="G50" s="95">
        <v>90</v>
      </c>
      <c r="H50" s="95">
        <v>85</v>
      </c>
      <c r="I50" s="95">
        <v>88</v>
      </c>
      <c r="J50" s="95">
        <v>92</v>
      </c>
      <c r="K50" s="95">
        <v>93</v>
      </c>
      <c r="L50" s="95">
        <v>95</v>
      </c>
      <c r="M50" s="95">
        <v>543</v>
      </c>
    </row>
    <row r="51" spans="2:13" ht="12.75">
      <c r="B51" s="92">
        <v>43</v>
      </c>
      <c r="C51" s="92">
        <v>30</v>
      </c>
      <c r="D51" s="92">
        <v>241</v>
      </c>
      <c r="E51" s="98" t="s">
        <v>310</v>
      </c>
      <c r="F51" s="99" t="s">
        <v>9</v>
      </c>
      <c r="G51" s="95">
        <v>89</v>
      </c>
      <c r="H51" s="95">
        <v>88</v>
      </c>
      <c r="I51" s="95">
        <v>88</v>
      </c>
      <c r="J51" s="95">
        <v>93</v>
      </c>
      <c r="K51" s="95">
        <v>93</v>
      </c>
      <c r="L51" s="95">
        <v>92</v>
      </c>
      <c r="M51" s="95">
        <v>543</v>
      </c>
    </row>
    <row r="52" spans="2:13" ht="12.75">
      <c r="B52" s="92">
        <v>44</v>
      </c>
      <c r="C52" s="92">
        <v>26</v>
      </c>
      <c r="D52" s="92">
        <v>213</v>
      </c>
      <c r="E52" s="93" t="s">
        <v>285</v>
      </c>
      <c r="F52" s="94" t="s">
        <v>3</v>
      </c>
      <c r="G52" s="92">
        <v>86</v>
      </c>
      <c r="H52" s="92">
        <v>90</v>
      </c>
      <c r="I52" s="92">
        <v>92</v>
      </c>
      <c r="J52" s="92">
        <v>91</v>
      </c>
      <c r="K52" s="92">
        <v>91</v>
      </c>
      <c r="L52" s="92">
        <v>92</v>
      </c>
      <c r="M52" s="95">
        <v>542</v>
      </c>
    </row>
    <row r="53" spans="2:13" ht="12.75">
      <c r="B53" s="92">
        <v>45</v>
      </c>
      <c r="C53" s="92">
        <v>22</v>
      </c>
      <c r="D53" s="92">
        <v>258</v>
      </c>
      <c r="E53" s="98" t="s">
        <v>327</v>
      </c>
      <c r="F53" s="99" t="s">
        <v>263</v>
      </c>
      <c r="G53" s="95">
        <v>88</v>
      </c>
      <c r="H53" s="92">
        <v>94</v>
      </c>
      <c r="I53" s="92">
        <v>92</v>
      </c>
      <c r="J53" s="92">
        <v>92</v>
      </c>
      <c r="K53" s="92">
        <v>85</v>
      </c>
      <c r="L53" s="92">
        <v>91</v>
      </c>
      <c r="M53" s="95">
        <v>542</v>
      </c>
    </row>
    <row r="54" spans="2:13" ht="12.75">
      <c r="B54" s="92">
        <v>46</v>
      </c>
      <c r="C54" s="92">
        <v>36</v>
      </c>
      <c r="D54" s="92">
        <v>273</v>
      </c>
      <c r="E54" s="98" t="s">
        <v>342</v>
      </c>
      <c r="F54" s="99" t="s">
        <v>343</v>
      </c>
      <c r="G54" s="95">
        <v>89</v>
      </c>
      <c r="H54" s="92">
        <v>86</v>
      </c>
      <c r="I54" s="92">
        <v>93</v>
      </c>
      <c r="J54" s="92">
        <v>89</v>
      </c>
      <c r="K54" s="92">
        <v>91</v>
      </c>
      <c r="L54" s="92">
        <v>93</v>
      </c>
      <c r="M54" s="95">
        <v>541</v>
      </c>
    </row>
    <row r="55" spans="2:13" ht="12.75">
      <c r="B55" s="92">
        <v>47</v>
      </c>
      <c r="C55" s="92">
        <v>38</v>
      </c>
      <c r="D55" s="92">
        <v>247</v>
      </c>
      <c r="E55" s="98" t="s">
        <v>316</v>
      </c>
      <c r="F55" s="99" t="s">
        <v>317</v>
      </c>
      <c r="G55" s="95">
        <v>95</v>
      </c>
      <c r="H55" s="92">
        <v>85</v>
      </c>
      <c r="I55" s="92">
        <v>86</v>
      </c>
      <c r="J55" s="92">
        <v>93</v>
      </c>
      <c r="K55" s="92">
        <v>91</v>
      </c>
      <c r="L55" s="92">
        <v>89</v>
      </c>
      <c r="M55" s="95">
        <v>539</v>
      </c>
    </row>
    <row r="56" spans="2:13" ht="12.75">
      <c r="B56" s="92">
        <v>48</v>
      </c>
      <c r="C56" s="92">
        <v>37</v>
      </c>
      <c r="D56" s="92">
        <v>253</v>
      </c>
      <c r="E56" s="98" t="s">
        <v>346</v>
      </c>
      <c r="F56" s="99" t="s">
        <v>147</v>
      </c>
      <c r="G56" s="95">
        <v>88</v>
      </c>
      <c r="H56" s="92">
        <v>92</v>
      </c>
      <c r="I56" s="92">
        <v>90</v>
      </c>
      <c r="J56" s="92">
        <v>87</v>
      </c>
      <c r="K56" s="92">
        <v>89</v>
      </c>
      <c r="L56" s="92">
        <v>92</v>
      </c>
      <c r="M56" s="95">
        <v>538</v>
      </c>
    </row>
    <row r="57" spans="2:13" ht="12.75">
      <c r="B57" s="92">
        <v>49</v>
      </c>
      <c r="C57" s="92">
        <v>39</v>
      </c>
      <c r="D57" s="92">
        <v>242</v>
      </c>
      <c r="E57" s="93" t="s">
        <v>311</v>
      </c>
      <c r="F57" s="94" t="s">
        <v>9</v>
      </c>
      <c r="G57" s="92">
        <v>88</v>
      </c>
      <c r="H57" s="92">
        <v>90</v>
      </c>
      <c r="I57" s="92">
        <v>90</v>
      </c>
      <c r="J57" s="92">
        <v>88</v>
      </c>
      <c r="K57" s="92">
        <v>91</v>
      </c>
      <c r="L57" s="92">
        <v>91</v>
      </c>
      <c r="M57" s="95">
        <v>538</v>
      </c>
    </row>
    <row r="58" spans="2:13" ht="12.75">
      <c r="B58" s="92">
        <v>50</v>
      </c>
      <c r="C58" s="92">
        <v>4</v>
      </c>
      <c r="D58" s="92">
        <v>203</v>
      </c>
      <c r="E58" s="93" t="s">
        <v>524</v>
      </c>
      <c r="F58" s="99" t="s">
        <v>461</v>
      </c>
      <c r="G58" s="92">
        <v>93</v>
      </c>
      <c r="H58" s="92">
        <v>89</v>
      </c>
      <c r="I58" s="92">
        <v>89</v>
      </c>
      <c r="J58" s="92">
        <v>90</v>
      </c>
      <c r="K58" s="92">
        <v>89</v>
      </c>
      <c r="L58" s="92">
        <v>88</v>
      </c>
      <c r="M58" s="95">
        <v>538</v>
      </c>
    </row>
    <row r="59" spans="2:13" ht="12.75">
      <c r="B59" s="92">
        <v>51</v>
      </c>
      <c r="C59" s="92">
        <v>3</v>
      </c>
      <c r="D59" s="92">
        <v>261</v>
      </c>
      <c r="E59" s="98" t="s">
        <v>329</v>
      </c>
      <c r="F59" s="99" t="s">
        <v>242</v>
      </c>
      <c r="G59" s="95">
        <v>91</v>
      </c>
      <c r="H59" s="92">
        <v>89</v>
      </c>
      <c r="I59" s="92">
        <v>93</v>
      </c>
      <c r="J59" s="92">
        <v>93</v>
      </c>
      <c r="K59" s="92">
        <v>86</v>
      </c>
      <c r="L59" s="92">
        <v>86</v>
      </c>
      <c r="M59" s="95">
        <v>538</v>
      </c>
    </row>
    <row r="60" spans="2:13" ht="12.75">
      <c r="B60" s="92">
        <v>52</v>
      </c>
      <c r="C60" s="92">
        <v>25</v>
      </c>
      <c r="D60" s="92">
        <v>201</v>
      </c>
      <c r="E60" s="100" t="s">
        <v>347</v>
      </c>
      <c r="F60" s="99" t="s">
        <v>432</v>
      </c>
      <c r="G60" s="95">
        <v>86</v>
      </c>
      <c r="H60" s="92">
        <v>92</v>
      </c>
      <c r="I60" s="92">
        <v>95</v>
      </c>
      <c r="J60" s="92">
        <v>90</v>
      </c>
      <c r="K60" s="92">
        <v>91</v>
      </c>
      <c r="L60" s="92">
        <v>84</v>
      </c>
      <c r="M60" s="95">
        <v>538</v>
      </c>
    </row>
    <row r="61" spans="2:13" ht="12.75">
      <c r="B61" s="92">
        <v>53</v>
      </c>
      <c r="C61" s="92">
        <v>27</v>
      </c>
      <c r="D61" s="92">
        <v>206</v>
      </c>
      <c r="E61" s="93" t="s">
        <v>354</v>
      </c>
      <c r="F61" s="94" t="s">
        <v>280</v>
      </c>
      <c r="G61" s="92">
        <v>84</v>
      </c>
      <c r="H61" s="92">
        <v>92</v>
      </c>
      <c r="I61" s="92">
        <v>87</v>
      </c>
      <c r="J61" s="92">
        <v>88</v>
      </c>
      <c r="K61" s="92">
        <v>93</v>
      </c>
      <c r="L61" s="92">
        <v>93</v>
      </c>
      <c r="M61" s="95">
        <v>537</v>
      </c>
    </row>
    <row r="62" spans="2:13" ht="12.75">
      <c r="B62" s="92">
        <v>54</v>
      </c>
      <c r="C62" s="92">
        <v>19</v>
      </c>
      <c r="D62" s="92">
        <v>268</v>
      </c>
      <c r="E62" s="98" t="s">
        <v>336</v>
      </c>
      <c r="F62" s="99" t="s">
        <v>26</v>
      </c>
      <c r="G62" s="95">
        <v>95</v>
      </c>
      <c r="H62" s="92">
        <v>89</v>
      </c>
      <c r="I62" s="92">
        <v>87</v>
      </c>
      <c r="J62" s="92">
        <v>87</v>
      </c>
      <c r="K62" s="92">
        <v>88</v>
      </c>
      <c r="L62" s="92">
        <v>91</v>
      </c>
      <c r="M62" s="95">
        <v>537</v>
      </c>
    </row>
    <row r="63" spans="2:13" ht="12.75">
      <c r="B63" s="92">
        <v>55</v>
      </c>
      <c r="C63" s="92">
        <v>33</v>
      </c>
      <c r="D63" s="92">
        <v>256</v>
      </c>
      <c r="E63" s="98" t="s">
        <v>325</v>
      </c>
      <c r="F63" s="99" t="s">
        <v>147</v>
      </c>
      <c r="G63" s="95">
        <v>88</v>
      </c>
      <c r="H63" s="92">
        <v>94</v>
      </c>
      <c r="I63" s="92">
        <v>86</v>
      </c>
      <c r="J63" s="92">
        <v>85</v>
      </c>
      <c r="K63" s="92">
        <v>91</v>
      </c>
      <c r="L63" s="92">
        <v>92</v>
      </c>
      <c r="M63" s="95">
        <v>536</v>
      </c>
    </row>
    <row r="64" spans="2:13" ht="12.75">
      <c r="B64" s="92">
        <v>56</v>
      </c>
      <c r="C64" s="92">
        <v>21</v>
      </c>
      <c r="D64" s="92">
        <v>266</v>
      </c>
      <c r="E64" s="98" t="s">
        <v>333</v>
      </c>
      <c r="F64" s="99" t="s">
        <v>334</v>
      </c>
      <c r="G64" s="95">
        <v>89</v>
      </c>
      <c r="H64" s="92">
        <v>86</v>
      </c>
      <c r="I64" s="92">
        <v>88</v>
      </c>
      <c r="J64" s="92">
        <v>92</v>
      </c>
      <c r="K64" s="92">
        <v>90</v>
      </c>
      <c r="L64" s="92">
        <v>90</v>
      </c>
      <c r="M64" s="95">
        <v>535</v>
      </c>
    </row>
    <row r="65" spans="2:13" ht="12.75">
      <c r="B65" s="92">
        <v>57</v>
      </c>
      <c r="C65" s="92">
        <v>16</v>
      </c>
      <c r="D65" s="92">
        <v>259</v>
      </c>
      <c r="E65" s="98" t="s">
        <v>328</v>
      </c>
      <c r="F65" s="99" t="s">
        <v>263</v>
      </c>
      <c r="G65" s="95">
        <v>90</v>
      </c>
      <c r="H65" s="92">
        <v>88</v>
      </c>
      <c r="I65" s="92">
        <v>83</v>
      </c>
      <c r="J65" s="92">
        <v>93</v>
      </c>
      <c r="K65" s="92">
        <v>90</v>
      </c>
      <c r="L65" s="92">
        <v>90</v>
      </c>
      <c r="M65" s="95">
        <v>534</v>
      </c>
    </row>
    <row r="66" spans="2:13" ht="12.75">
      <c r="B66" s="92">
        <v>58</v>
      </c>
      <c r="C66" s="92">
        <v>37</v>
      </c>
      <c r="D66" s="92">
        <v>231</v>
      </c>
      <c r="E66" s="93" t="s">
        <v>302</v>
      </c>
      <c r="F66" s="94" t="s">
        <v>301</v>
      </c>
      <c r="G66" s="92">
        <v>95</v>
      </c>
      <c r="H66" s="92">
        <v>87</v>
      </c>
      <c r="I66" s="92">
        <v>91</v>
      </c>
      <c r="J66" s="92">
        <v>87</v>
      </c>
      <c r="K66" s="92">
        <v>84</v>
      </c>
      <c r="L66" s="92">
        <v>90</v>
      </c>
      <c r="M66" s="95">
        <v>534</v>
      </c>
    </row>
    <row r="67" spans="2:13" ht="12.75">
      <c r="B67" s="92">
        <v>59</v>
      </c>
      <c r="C67" s="92">
        <v>15</v>
      </c>
      <c r="D67" s="92">
        <v>235</v>
      </c>
      <c r="E67" s="98" t="s">
        <v>305</v>
      </c>
      <c r="F67" s="94" t="s">
        <v>88</v>
      </c>
      <c r="G67" s="92">
        <v>88</v>
      </c>
      <c r="H67" s="92">
        <v>86</v>
      </c>
      <c r="I67" s="92">
        <v>92</v>
      </c>
      <c r="J67" s="92">
        <v>89</v>
      </c>
      <c r="K67" s="92">
        <v>91</v>
      </c>
      <c r="L67" s="92">
        <v>88</v>
      </c>
      <c r="M67" s="95">
        <v>534</v>
      </c>
    </row>
    <row r="68" spans="2:13" ht="12.75">
      <c r="B68" s="92">
        <v>60</v>
      </c>
      <c r="C68" s="92">
        <v>41</v>
      </c>
      <c r="D68" s="92">
        <v>215</v>
      </c>
      <c r="E68" s="93" t="s">
        <v>287</v>
      </c>
      <c r="F68" s="94" t="s">
        <v>105</v>
      </c>
      <c r="G68" s="92">
        <v>89</v>
      </c>
      <c r="H68" s="92">
        <v>85</v>
      </c>
      <c r="I68" s="92">
        <v>91</v>
      </c>
      <c r="J68" s="92">
        <v>85</v>
      </c>
      <c r="K68" s="92">
        <v>94</v>
      </c>
      <c r="L68" s="92">
        <v>89</v>
      </c>
      <c r="M68" s="95">
        <v>533</v>
      </c>
    </row>
    <row r="69" spans="2:13" ht="12.75">
      <c r="B69" s="92">
        <v>61</v>
      </c>
      <c r="C69" s="92">
        <v>20</v>
      </c>
      <c r="D69" s="92">
        <v>245</v>
      </c>
      <c r="E69" s="93" t="s">
        <v>525</v>
      </c>
      <c r="F69" s="94" t="s">
        <v>312</v>
      </c>
      <c r="G69" s="92">
        <v>90</v>
      </c>
      <c r="H69" s="92">
        <v>87</v>
      </c>
      <c r="I69" s="92">
        <v>88</v>
      </c>
      <c r="J69" s="92">
        <v>87</v>
      </c>
      <c r="K69" s="92">
        <v>92</v>
      </c>
      <c r="L69" s="92">
        <v>87</v>
      </c>
      <c r="M69" s="95">
        <v>531</v>
      </c>
    </row>
    <row r="70" spans="2:13" ht="12.75">
      <c r="B70" s="92">
        <v>62</v>
      </c>
      <c r="C70" s="92">
        <v>14</v>
      </c>
      <c r="D70" s="92">
        <v>207</v>
      </c>
      <c r="E70" s="93" t="s">
        <v>357</v>
      </c>
      <c r="F70" s="94" t="s">
        <v>280</v>
      </c>
      <c r="G70" s="95">
        <v>83</v>
      </c>
      <c r="H70" s="92">
        <v>90</v>
      </c>
      <c r="I70" s="92">
        <v>85</v>
      </c>
      <c r="J70" s="92">
        <v>90</v>
      </c>
      <c r="K70" s="92">
        <v>93</v>
      </c>
      <c r="L70" s="92">
        <v>88</v>
      </c>
      <c r="M70" s="95">
        <v>529</v>
      </c>
    </row>
    <row r="71" spans="2:13" ht="12.75">
      <c r="B71" s="92">
        <v>63</v>
      </c>
      <c r="C71" s="92">
        <v>43</v>
      </c>
      <c r="D71" s="92">
        <v>275</v>
      </c>
      <c r="E71" s="98" t="s">
        <v>330</v>
      </c>
      <c r="F71" s="99" t="s">
        <v>242</v>
      </c>
      <c r="G71" s="95">
        <v>80</v>
      </c>
      <c r="H71" s="92">
        <v>92</v>
      </c>
      <c r="I71" s="92">
        <v>94</v>
      </c>
      <c r="J71" s="92">
        <v>87</v>
      </c>
      <c r="K71" s="92">
        <v>87</v>
      </c>
      <c r="L71" s="92">
        <v>86</v>
      </c>
      <c r="M71" s="95">
        <v>526</v>
      </c>
    </row>
    <row r="72" spans="2:15" ht="12.75">
      <c r="B72" s="92">
        <v>64</v>
      </c>
      <c r="C72" s="92">
        <v>38</v>
      </c>
      <c r="D72" s="92">
        <v>244</v>
      </c>
      <c r="E72" s="93" t="s">
        <v>359</v>
      </c>
      <c r="F72" s="94" t="s">
        <v>312</v>
      </c>
      <c r="G72" s="92">
        <v>81</v>
      </c>
      <c r="H72" s="92">
        <v>86</v>
      </c>
      <c r="I72" s="92">
        <v>87</v>
      </c>
      <c r="J72" s="92">
        <v>87</v>
      </c>
      <c r="K72" s="92">
        <v>91</v>
      </c>
      <c r="L72" s="92">
        <v>88</v>
      </c>
      <c r="M72" s="92">
        <v>520</v>
      </c>
      <c r="N72" s="245"/>
      <c r="O72" s="245"/>
    </row>
    <row r="73" spans="2:13" ht="12.75">
      <c r="B73" s="92">
        <v>65</v>
      </c>
      <c r="C73" s="92">
        <v>11</v>
      </c>
      <c r="D73" s="92">
        <v>243</v>
      </c>
      <c r="E73" s="93" t="s">
        <v>403</v>
      </c>
      <c r="F73" s="94" t="s">
        <v>312</v>
      </c>
      <c r="G73" s="92">
        <v>90</v>
      </c>
      <c r="H73" s="92">
        <v>87</v>
      </c>
      <c r="I73" s="92">
        <v>81</v>
      </c>
      <c r="J73" s="92">
        <v>90</v>
      </c>
      <c r="K73" s="92">
        <v>86</v>
      </c>
      <c r="L73" s="92">
        <v>86</v>
      </c>
      <c r="M73" s="95">
        <v>520</v>
      </c>
    </row>
    <row r="74" spans="2:13" ht="12.75">
      <c r="B74" s="92">
        <v>66</v>
      </c>
      <c r="C74" s="92">
        <v>41</v>
      </c>
      <c r="D74" s="92">
        <v>250</v>
      </c>
      <c r="E74" s="98" t="s">
        <v>351</v>
      </c>
      <c r="F74" s="99" t="s">
        <v>236</v>
      </c>
      <c r="G74" s="95">
        <v>87</v>
      </c>
      <c r="H74" s="92">
        <v>89</v>
      </c>
      <c r="I74" s="92">
        <v>83</v>
      </c>
      <c r="J74" s="92">
        <v>86</v>
      </c>
      <c r="K74" s="92">
        <v>88</v>
      </c>
      <c r="L74" s="92">
        <v>86</v>
      </c>
      <c r="M74" s="95">
        <v>519</v>
      </c>
    </row>
    <row r="75" spans="2:13" ht="12.75">
      <c r="B75" s="92">
        <v>67</v>
      </c>
      <c r="C75" s="92">
        <v>10</v>
      </c>
      <c r="D75" s="92">
        <v>236</v>
      </c>
      <c r="E75" s="93" t="s">
        <v>306</v>
      </c>
      <c r="F75" s="94" t="s">
        <v>88</v>
      </c>
      <c r="G75" s="92">
        <v>88</v>
      </c>
      <c r="H75" s="92">
        <v>82</v>
      </c>
      <c r="I75" s="92">
        <v>84</v>
      </c>
      <c r="J75" s="92">
        <v>90</v>
      </c>
      <c r="K75" s="92">
        <v>88</v>
      </c>
      <c r="L75" s="92">
        <v>86</v>
      </c>
      <c r="M75" s="95">
        <v>518</v>
      </c>
    </row>
    <row r="76" spans="2:13" ht="12.75">
      <c r="B76" s="92">
        <v>68</v>
      </c>
      <c r="C76" s="92">
        <v>23</v>
      </c>
      <c r="D76" s="92">
        <v>257</v>
      </c>
      <c r="E76" s="98" t="s">
        <v>326</v>
      </c>
      <c r="F76" s="99" t="s">
        <v>147</v>
      </c>
      <c r="G76" s="95">
        <v>87</v>
      </c>
      <c r="H76" s="92">
        <v>81</v>
      </c>
      <c r="I76" s="92">
        <v>92</v>
      </c>
      <c r="J76" s="92">
        <v>87</v>
      </c>
      <c r="K76" s="92">
        <v>84</v>
      </c>
      <c r="L76" s="92">
        <v>86</v>
      </c>
      <c r="M76" s="95">
        <v>517</v>
      </c>
    </row>
    <row r="77" spans="2:13" ht="12.75">
      <c r="B77" s="92">
        <v>69</v>
      </c>
      <c r="C77" s="92">
        <v>24</v>
      </c>
      <c r="D77" s="92">
        <v>205</v>
      </c>
      <c r="E77" s="93" t="s">
        <v>279</v>
      </c>
      <c r="F77" s="94" t="s">
        <v>280</v>
      </c>
      <c r="G77" s="92">
        <v>78</v>
      </c>
      <c r="H77" s="92">
        <v>78</v>
      </c>
      <c r="I77" s="92">
        <v>86</v>
      </c>
      <c r="J77" s="92">
        <v>80</v>
      </c>
      <c r="K77" s="92">
        <v>84</v>
      </c>
      <c r="L77" s="92">
        <v>76</v>
      </c>
      <c r="M77" s="95">
        <v>482</v>
      </c>
    </row>
    <row r="78" spans="2:13" ht="12.75">
      <c r="B78" s="92">
        <v>70</v>
      </c>
      <c r="C78" s="92">
        <v>32</v>
      </c>
      <c r="D78" s="92">
        <v>237</v>
      </c>
      <c r="E78" s="93" t="s">
        <v>352</v>
      </c>
      <c r="F78" s="94" t="s">
        <v>88</v>
      </c>
      <c r="G78" s="95">
        <v>68</v>
      </c>
      <c r="H78" s="92">
        <v>77</v>
      </c>
      <c r="I78" s="92">
        <v>82</v>
      </c>
      <c r="J78" s="92">
        <v>81</v>
      </c>
      <c r="K78" s="92">
        <v>77</v>
      </c>
      <c r="L78" s="92">
        <v>88</v>
      </c>
      <c r="M78" s="95">
        <v>473</v>
      </c>
    </row>
    <row r="80" ht="12.75">
      <c r="B80" s="126" t="s">
        <v>430</v>
      </c>
    </row>
    <row r="82" spans="2:15" ht="13.5" thickBot="1">
      <c r="B82" s="101">
        <v>1</v>
      </c>
      <c r="C82" s="102"/>
      <c r="D82" s="103"/>
      <c r="E82" s="104" t="s">
        <v>181</v>
      </c>
      <c r="F82" s="102"/>
      <c r="G82" s="103"/>
      <c r="H82" s="103"/>
      <c r="I82" s="103"/>
      <c r="J82" s="103"/>
      <c r="K82" s="103"/>
      <c r="L82" s="105">
        <v>1703</v>
      </c>
      <c r="M82" s="106"/>
      <c r="N82" s="90"/>
      <c r="O82" s="90"/>
    </row>
    <row r="83" spans="2:15" ht="12.75">
      <c r="B83" s="108"/>
      <c r="C83" s="107"/>
      <c r="D83" s="108"/>
      <c r="E83" s="109" t="s">
        <v>303</v>
      </c>
      <c r="F83" s="110">
        <v>571</v>
      </c>
      <c r="G83" s="123"/>
      <c r="H83" s="111"/>
      <c r="I83" s="111"/>
      <c r="J83" s="111"/>
      <c r="K83" s="111"/>
      <c r="L83" s="124"/>
      <c r="M83" s="123"/>
      <c r="N83" s="118"/>
      <c r="O83" s="118"/>
    </row>
    <row r="84" spans="2:15" ht="12.75">
      <c r="B84" s="108"/>
      <c r="C84" s="107"/>
      <c r="D84" s="111"/>
      <c r="E84" s="109" t="s">
        <v>282</v>
      </c>
      <c r="F84" s="110">
        <v>565</v>
      </c>
      <c r="G84" s="123"/>
      <c r="H84" s="111"/>
      <c r="I84" s="111"/>
      <c r="J84" s="111"/>
      <c r="K84" s="111"/>
      <c r="L84" s="124"/>
      <c r="M84" s="123"/>
      <c r="N84" s="118"/>
      <c r="O84" s="118"/>
    </row>
    <row r="85" spans="2:15" ht="12.75">
      <c r="B85" s="108"/>
      <c r="C85" s="107"/>
      <c r="D85" s="111"/>
      <c r="E85" s="109" t="s">
        <v>304</v>
      </c>
      <c r="F85" s="110">
        <v>567</v>
      </c>
      <c r="G85" s="123"/>
      <c r="H85" s="111"/>
      <c r="I85" s="111"/>
      <c r="J85" s="111"/>
      <c r="K85" s="111"/>
      <c r="L85" s="124"/>
      <c r="M85" s="123"/>
      <c r="N85" s="118"/>
      <c r="O85" s="118"/>
    </row>
    <row r="86" spans="2:15" ht="12.75">
      <c r="B86" s="108"/>
      <c r="C86" s="107"/>
      <c r="D86" s="111"/>
      <c r="E86" s="125"/>
      <c r="F86" s="107"/>
      <c r="G86" s="111"/>
      <c r="H86" s="111"/>
      <c r="I86" s="111"/>
      <c r="J86" s="111"/>
      <c r="K86" s="111"/>
      <c r="L86" s="124"/>
      <c r="M86" s="123"/>
      <c r="N86" s="118"/>
      <c r="O86" s="118"/>
    </row>
    <row r="87" spans="2:15" ht="13.5" thickBot="1">
      <c r="B87" s="112">
        <v>2</v>
      </c>
      <c r="C87" s="113"/>
      <c r="D87" s="114"/>
      <c r="E87" s="115" t="s">
        <v>3</v>
      </c>
      <c r="F87" s="113"/>
      <c r="G87" s="114"/>
      <c r="H87" s="114"/>
      <c r="I87" s="114"/>
      <c r="J87" s="114"/>
      <c r="K87" s="114"/>
      <c r="L87" s="114">
        <v>1692</v>
      </c>
      <c r="M87" s="123"/>
      <c r="N87" s="118"/>
      <c r="O87" s="118"/>
    </row>
    <row r="88" spans="2:15" ht="12.75">
      <c r="B88" s="108"/>
      <c r="C88" s="107"/>
      <c r="D88" s="108"/>
      <c r="E88" s="109" t="s">
        <v>283</v>
      </c>
      <c r="F88" s="110">
        <v>570</v>
      </c>
      <c r="G88" s="123"/>
      <c r="H88" s="111"/>
      <c r="I88" s="111"/>
      <c r="J88" s="111"/>
      <c r="K88" s="111"/>
      <c r="L88" s="124"/>
      <c r="M88" s="123"/>
      <c r="N88" s="118"/>
      <c r="O88" s="118"/>
    </row>
    <row r="89" spans="2:15" ht="12.75">
      <c r="B89" s="108"/>
      <c r="C89" s="107"/>
      <c r="D89" s="111"/>
      <c r="E89" s="109" t="s">
        <v>286</v>
      </c>
      <c r="F89" s="110">
        <v>565</v>
      </c>
      <c r="G89" s="123"/>
      <c r="H89" s="111"/>
      <c r="I89" s="111"/>
      <c r="J89" s="111"/>
      <c r="K89" s="111"/>
      <c r="L89" s="124"/>
      <c r="M89" s="123"/>
      <c r="N89" s="118"/>
      <c r="O89" s="118"/>
    </row>
    <row r="90" spans="2:15" ht="12.75">
      <c r="B90" s="108"/>
      <c r="C90" s="107"/>
      <c r="D90" s="111"/>
      <c r="E90" s="116" t="s">
        <v>284</v>
      </c>
      <c r="F90" s="110">
        <v>557</v>
      </c>
      <c r="G90" s="123"/>
      <c r="H90" s="111"/>
      <c r="I90" s="111"/>
      <c r="J90" s="111"/>
      <c r="K90" s="111"/>
      <c r="L90" s="124"/>
      <c r="M90" s="123"/>
      <c r="N90" s="118"/>
      <c r="O90" s="118"/>
    </row>
    <row r="91" spans="2:15" ht="12.75">
      <c r="B91" s="108"/>
      <c r="C91" s="107"/>
      <c r="D91" s="111"/>
      <c r="E91" s="125"/>
      <c r="F91" s="107"/>
      <c r="G91" s="111"/>
      <c r="H91" s="111"/>
      <c r="I91" s="111"/>
      <c r="J91" s="111"/>
      <c r="K91" s="111"/>
      <c r="L91" s="124"/>
      <c r="M91" s="123"/>
      <c r="N91" s="118"/>
      <c r="O91" s="118"/>
    </row>
    <row r="92" spans="2:15" ht="13.5" thickBot="1">
      <c r="B92" s="112">
        <v>3</v>
      </c>
      <c r="C92" s="113"/>
      <c r="D92" s="114"/>
      <c r="E92" s="115" t="s">
        <v>245</v>
      </c>
      <c r="F92" s="113"/>
      <c r="G92" s="114"/>
      <c r="H92" s="114"/>
      <c r="I92" s="114"/>
      <c r="J92" s="114"/>
      <c r="K92" s="114"/>
      <c r="L92" s="114">
        <v>1689</v>
      </c>
      <c r="M92" s="123"/>
      <c r="N92" s="118"/>
      <c r="O92" s="118"/>
    </row>
    <row r="93" spans="2:15" ht="12.75">
      <c r="B93" s="108"/>
      <c r="C93" s="107"/>
      <c r="D93" s="111"/>
      <c r="E93" s="109" t="s">
        <v>288</v>
      </c>
      <c r="F93" s="110">
        <v>569</v>
      </c>
      <c r="G93" s="123"/>
      <c r="H93" s="111"/>
      <c r="I93" s="111"/>
      <c r="J93" s="111"/>
      <c r="K93" s="111"/>
      <c r="L93" s="124"/>
      <c r="M93" s="123"/>
      <c r="N93" s="118"/>
      <c r="O93" s="118"/>
    </row>
    <row r="94" spans="2:15" ht="12.75">
      <c r="B94" s="108"/>
      <c r="C94" s="107"/>
      <c r="D94" s="111"/>
      <c r="E94" s="109" t="s">
        <v>289</v>
      </c>
      <c r="F94" s="110">
        <v>564</v>
      </c>
      <c r="G94" s="123"/>
      <c r="H94" s="111"/>
      <c r="I94" s="111"/>
      <c r="J94" s="111"/>
      <c r="K94" s="111"/>
      <c r="L94" s="124"/>
      <c r="M94" s="123"/>
      <c r="N94" s="118"/>
      <c r="O94" s="118"/>
    </row>
    <row r="95" spans="2:15" ht="12.75">
      <c r="B95" s="108"/>
      <c r="C95" s="107"/>
      <c r="D95" s="111"/>
      <c r="E95" s="116" t="s">
        <v>290</v>
      </c>
      <c r="F95" s="110">
        <v>556</v>
      </c>
      <c r="G95" s="123"/>
      <c r="H95" s="111"/>
      <c r="I95" s="111"/>
      <c r="J95" s="111"/>
      <c r="K95" s="111"/>
      <c r="L95" s="124"/>
      <c r="M95" s="123"/>
      <c r="N95" s="118"/>
      <c r="O95" s="118"/>
    </row>
    <row r="96" spans="2:15" ht="12.75">
      <c r="B96" s="108"/>
      <c r="C96" s="107"/>
      <c r="D96" s="111"/>
      <c r="E96" s="125"/>
      <c r="F96" s="107"/>
      <c r="G96" s="111"/>
      <c r="H96" s="111"/>
      <c r="I96" s="111"/>
      <c r="J96" s="111"/>
      <c r="K96" s="111"/>
      <c r="L96" s="124"/>
      <c r="M96" s="123"/>
      <c r="N96" s="118"/>
      <c r="O96" s="118"/>
    </row>
    <row r="97" spans="2:12" ht="13.5" thickBot="1">
      <c r="B97" s="112">
        <v>4</v>
      </c>
      <c r="C97" s="113"/>
      <c r="D97" s="114"/>
      <c r="E97" s="115" t="s">
        <v>339</v>
      </c>
      <c r="F97" s="113"/>
      <c r="G97" s="114"/>
      <c r="H97" s="114"/>
      <c r="I97" s="114"/>
      <c r="J97" s="114"/>
      <c r="K97" s="114"/>
      <c r="L97" s="114">
        <v>1682</v>
      </c>
    </row>
    <row r="98" spans="2:12" ht="12.75">
      <c r="B98" s="108"/>
      <c r="C98" s="107"/>
      <c r="D98" s="108"/>
      <c r="E98" s="116" t="s">
        <v>338</v>
      </c>
      <c r="F98" s="110">
        <v>563</v>
      </c>
      <c r="G98" s="123"/>
      <c r="H98" s="111"/>
      <c r="I98" s="111"/>
      <c r="J98" s="111"/>
      <c r="K98" s="111"/>
      <c r="L98" s="124"/>
    </row>
    <row r="99" spans="2:12" ht="12.75">
      <c r="B99" s="108"/>
      <c r="C99" s="107"/>
      <c r="D99" s="111"/>
      <c r="E99" s="116" t="s">
        <v>340</v>
      </c>
      <c r="F99" s="110">
        <v>551</v>
      </c>
      <c r="G99" s="123"/>
      <c r="H99" s="111"/>
      <c r="I99" s="111"/>
      <c r="J99" s="111"/>
      <c r="K99" s="111"/>
      <c r="L99" s="124"/>
    </row>
    <row r="100" spans="2:12" ht="12.75">
      <c r="B100" s="108"/>
      <c r="C100" s="107"/>
      <c r="D100" s="111"/>
      <c r="E100" s="116" t="s">
        <v>341</v>
      </c>
      <c r="F100" s="110">
        <v>568</v>
      </c>
      <c r="G100" s="123"/>
      <c r="H100" s="111"/>
      <c r="I100" s="111"/>
      <c r="J100" s="111"/>
      <c r="K100" s="111"/>
      <c r="L100" s="124"/>
    </row>
    <row r="101" spans="2:12" ht="12.75">
      <c r="B101" s="108"/>
      <c r="C101" s="107"/>
      <c r="D101" s="111"/>
      <c r="E101" s="125"/>
      <c r="F101" s="107"/>
      <c r="G101" s="111"/>
      <c r="H101" s="111"/>
      <c r="I101" s="111"/>
      <c r="J101" s="111"/>
      <c r="K101" s="111"/>
      <c r="L101" s="124"/>
    </row>
    <row r="102" spans="2:12" ht="13.5" thickBot="1">
      <c r="B102" s="112">
        <v>5</v>
      </c>
      <c r="C102" s="113"/>
      <c r="D102" s="114"/>
      <c r="E102" s="115" t="s">
        <v>228</v>
      </c>
      <c r="F102" s="113"/>
      <c r="G102" s="114"/>
      <c r="H102" s="114"/>
      <c r="I102" s="114"/>
      <c r="J102" s="114"/>
      <c r="K102" s="114"/>
      <c r="L102" s="114">
        <v>1680</v>
      </c>
    </row>
    <row r="103" spans="2:12" ht="12.75">
      <c r="B103" s="108"/>
      <c r="C103" s="107"/>
      <c r="D103" s="111"/>
      <c r="E103" s="109" t="s">
        <v>281</v>
      </c>
      <c r="F103" s="110">
        <v>556</v>
      </c>
      <c r="G103" s="123"/>
      <c r="H103" s="111"/>
      <c r="I103" s="111"/>
      <c r="J103" s="111"/>
      <c r="K103" s="111"/>
      <c r="L103" s="124"/>
    </row>
    <row r="104" spans="2:12" ht="12.75">
      <c r="B104" s="108"/>
      <c r="C104" s="107"/>
      <c r="D104" s="111"/>
      <c r="E104" s="109" t="s">
        <v>358</v>
      </c>
      <c r="F104" s="110">
        <v>559</v>
      </c>
      <c r="G104" s="123"/>
      <c r="H104" s="111"/>
      <c r="I104" s="111"/>
      <c r="J104" s="111"/>
      <c r="K104" s="111"/>
      <c r="L104" s="124"/>
    </row>
    <row r="105" spans="2:12" ht="12.75">
      <c r="B105" s="108"/>
      <c r="C105" s="107"/>
      <c r="D105" s="111"/>
      <c r="E105" s="109" t="s">
        <v>282</v>
      </c>
      <c r="F105" s="110">
        <v>565</v>
      </c>
      <c r="G105" s="123"/>
      <c r="H105" s="111"/>
      <c r="I105" s="111"/>
      <c r="J105" s="111"/>
      <c r="K105" s="111"/>
      <c r="L105" s="124"/>
    </row>
    <row r="106" spans="2:12" ht="12.75">
      <c r="B106" s="108"/>
      <c r="C106" s="107"/>
      <c r="D106" s="111"/>
      <c r="E106" s="125"/>
      <c r="F106" s="107"/>
      <c r="G106" s="111"/>
      <c r="H106" s="111"/>
      <c r="I106" s="111"/>
      <c r="J106" s="111"/>
      <c r="K106" s="111"/>
      <c r="L106" s="124"/>
    </row>
    <row r="107" spans="2:12" ht="13.5" thickBot="1">
      <c r="B107" s="112">
        <v>6</v>
      </c>
      <c r="C107" s="113"/>
      <c r="D107" s="114"/>
      <c r="E107" s="115" t="s">
        <v>431</v>
      </c>
      <c r="F107" s="113"/>
      <c r="G107" s="114"/>
      <c r="H107" s="114"/>
      <c r="I107" s="114"/>
      <c r="J107" s="114"/>
      <c r="K107" s="114"/>
      <c r="L107" s="114">
        <v>1677</v>
      </c>
    </row>
    <row r="108" spans="2:12" ht="12.75">
      <c r="B108" s="108"/>
      <c r="C108" s="107"/>
      <c r="D108" s="111"/>
      <c r="E108" s="109" t="s">
        <v>298</v>
      </c>
      <c r="F108" s="110">
        <v>556</v>
      </c>
      <c r="G108" s="123"/>
      <c r="H108" s="111"/>
      <c r="I108" s="111"/>
      <c r="J108" s="111"/>
      <c r="K108" s="111"/>
      <c r="L108" s="124"/>
    </row>
    <row r="109" spans="2:12" ht="12.75">
      <c r="B109" s="108"/>
      <c r="C109" s="107"/>
      <c r="D109" s="111"/>
      <c r="E109" s="109" t="s">
        <v>297</v>
      </c>
      <c r="F109" s="110">
        <v>556</v>
      </c>
      <c r="G109" s="123"/>
      <c r="H109" s="111"/>
      <c r="I109" s="111"/>
      <c r="J109" s="111"/>
      <c r="K109" s="111"/>
      <c r="L109" s="124"/>
    </row>
    <row r="110" spans="2:12" ht="12.75">
      <c r="B110" s="108"/>
      <c r="C110" s="107"/>
      <c r="D110" s="111"/>
      <c r="E110" s="109" t="s">
        <v>296</v>
      </c>
      <c r="F110" s="110">
        <v>565</v>
      </c>
      <c r="G110" s="123"/>
      <c r="H110" s="111"/>
      <c r="I110" s="111"/>
      <c r="J110" s="111"/>
      <c r="K110" s="111"/>
      <c r="L110" s="124"/>
    </row>
    <row r="111" spans="2:12" ht="12.75">
      <c r="B111" s="108"/>
      <c r="C111" s="107"/>
      <c r="D111" s="111"/>
      <c r="E111" s="125"/>
      <c r="F111" s="107"/>
      <c r="G111" s="111"/>
      <c r="H111" s="111"/>
      <c r="I111" s="111"/>
      <c r="J111" s="111"/>
      <c r="K111" s="111"/>
      <c r="L111" s="124"/>
    </row>
    <row r="112" spans="2:12" ht="13.5" thickBot="1">
      <c r="B112" s="112">
        <v>7</v>
      </c>
      <c r="C112" s="113"/>
      <c r="D112" s="114"/>
      <c r="E112" s="115" t="s">
        <v>125</v>
      </c>
      <c r="F112" s="113"/>
      <c r="G112" s="114"/>
      <c r="H112" s="114"/>
      <c r="I112" s="114"/>
      <c r="J112" s="114"/>
      <c r="K112" s="114"/>
      <c r="L112" s="114">
        <v>1665</v>
      </c>
    </row>
    <row r="113" spans="2:12" ht="12.75">
      <c r="B113" s="108"/>
      <c r="C113" s="107"/>
      <c r="D113" s="108"/>
      <c r="E113" s="109" t="s">
        <v>294</v>
      </c>
      <c r="F113" s="110">
        <v>544</v>
      </c>
      <c r="G113" s="123"/>
      <c r="H113" s="111"/>
      <c r="I113" s="111"/>
      <c r="J113" s="111"/>
      <c r="K113" s="111"/>
      <c r="L113" s="124"/>
    </row>
    <row r="114" spans="2:12" ht="12.75">
      <c r="B114" s="108"/>
      <c r="C114" s="107"/>
      <c r="D114" s="111"/>
      <c r="E114" s="109" t="s">
        <v>293</v>
      </c>
      <c r="F114" s="110">
        <v>568</v>
      </c>
      <c r="G114" s="123"/>
      <c r="H114" s="111"/>
      <c r="I114" s="111"/>
      <c r="J114" s="111"/>
      <c r="K114" s="111"/>
      <c r="L114" s="124"/>
    </row>
    <row r="115" spans="2:12" ht="12.75">
      <c r="B115" s="108"/>
      <c r="C115" s="107"/>
      <c r="D115" s="111"/>
      <c r="E115" s="116" t="s">
        <v>295</v>
      </c>
      <c r="F115" s="110">
        <v>553</v>
      </c>
      <c r="G115" s="123"/>
      <c r="H115" s="111"/>
      <c r="I115" s="111"/>
      <c r="J115" s="111"/>
      <c r="K115" s="111"/>
      <c r="L115" s="124"/>
    </row>
    <row r="116" spans="2:12" ht="12.75">
      <c r="B116" s="108"/>
      <c r="C116" s="107"/>
      <c r="D116" s="111"/>
      <c r="E116" s="125"/>
      <c r="F116" s="107"/>
      <c r="G116" s="111"/>
      <c r="H116" s="111"/>
      <c r="I116" s="111"/>
      <c r="J116" s="111"/>
      <c r="K116" s="111"/>
      <c r="L116" s="124"/>
    </row>
    <row r="117" spans="2:12" ht="13.5" thickBot="1">
      <c r="B117" s="112">
        <v>8</v>
      </c>
      <c r="C117" s="113"/>
      <c r="D117" s="114"/>
      <c r="E117" s="117" t="s">
        <v>247</v>
      </c>
      <c r="F117" s="113"/>
      <c r="G117" s="114"/>
      <c r="H117" s="114"/>
      <c r="I117" s="114"/>
      <c r="J117" s="114"/>
      <c r="K117" s="114"/>
      <c r="L117" s="114">
        <v>1652</v>
      </c>
    </row>
    <row r="118" spans="2:12" ht="12.75">
      <c r="B118" s="108"/>
      <c r="C118" s="107"/>
      <c r="D118" s="108"/>
      <c r="E118" s="109" t="s">
        <v>277</v>
      </c>
      <c r="F118" s="110">
        <v>560</v>
      </c>
      <c r="G118" s="123"/>
      <c r="H118" s="111"/>
      <c r="I118" s="111"/>
      <c r="J118" s="111"/>
      <c r="K118" s="111"/>
      <c r="L118" s="124"/>
    </row>
    <row r="119" spans="2:12" ht="12.75">
      <c r="B119" s="108"/>
      <c r="C119" s="107"/>
      <c r="D119" s="111"/>
      <c r="E119" s="109" t="s">
        <v>356</v>
      </c>
      <c r="F119" s="110">
        <v>538</v>
      </c>
      <c r="G119" s="123"/>
      <c r="H119" s="111"/>
      <c r="I119" s="111"/>
      <c r="J119" s="111"/>
      <c r="K119" s="111"/>
      <c r="L119" s="124"/>
    </row>
    <row r="120" spans="2:12" ht="12.75">
      <c r="B120" s="108"/>
      <c r="C120" s="107"/>
      <c r="D120" s="111"/>
      <c r="E120" s="109" t="s">
        <v>278</v>
      </c>
      <c r="F120" s="110">
        <v>554</v>
      </c>
      <c r="G120" s="123"/>
      <c r="H120" s="111"/>
      <c r="I120" s="111"/>
      <c r="J120" s="111"/>
      <c r="K120" s="111"/>
      <c r="L120" s="124"/>
    </row>
    <row r="121" spans="2:12" ht="12.75">
      <c r="B121" s="108"/>
      <c r="C121" s="107"/>
      <c r="D121" s="111"/>
      <c r="E121" s="125"/>
      <c r="F121" s="107"/>
      <c r="G121" s="111"/>
      <c r="H121" s="111"/>
      <c r="I121" s="111"/>
      <c r="J121" s="111"/>
      <c r="K121" s="111"/>
      <c r="L121" s="124"/>
    </row>
    <row r="122" spans="2:12" ht="13.5" thickBot="1">
      <c r="B122" s="112">
        <v>9</v>
      </c>
      <c r="C122" s="113"/>
      <c r="D122" s="114"/>
      <c r="E122" s="115" t="s">
        <v>147</v>
      </c>
      <c r="F122" s="113"/>
      <c r="G122" s="114"/>
      <c r="H122" s="114"/>
      <c r="I122" s="114"/>
      <c r="J122" s="114"/>
      <c r="K122" s="114"/>
      <c r="L122" s="114">
        <v>1644</v>
      </c>
    </row>
    <row r="123" spans="2:12" ht="12.75">
      <c r="B123" s="108"/>
      <c r="C123" s="107"/>
      <c r="D123" s="108"/>
      <c r="E123" s="116" t="s">
        <v>345</v>
      </c>
      <c r="F123" s="110">
        <v>562</v>
      </c>
      <c r="G123" s="123"/>
      <c r="H123" s="111"/>
      <c r="I123" s="111"/>
      <c r="J123" s="111"/>
      <c r="K123" s="111"/>
      <c r="L123" s="124"/>
    </row>
    <row r="124" spans="2:12" ht="12.75">
      <c r="B124" s="108"/>
      <c r="C124" s="107"/>
      <c r="D124" s="111"/>
      <c r="E124" s="116" t="s">
        <v>346</v>
      </c>
      <c r="F124" s="110">
        <v>538</v>
      </c>
      <c r="G124" s="123"/>
      <c r="H124" s="111"/>
      <c r="I124" s="111"/>
      <c r="J124" s="111"/>
      <c r="K124" s="111"/>
      <c r="L124" s="124"/>
    </row>
    <row r="125" spans="2:12" ht="12.75">
      <c r="B125" s="108"/>
      <c r="C125" s="107"/>
      <c r="D125" s="111"/>
      <c r="E125" s="116" t="s">
        <v>324</v>
      </c>
      <c r="F125" s="110">
        <v>544</v>
      </c>
      <c r="G125" s="123"/>
      <c r="H125" s="111"/>
      <c r="I125" s="111"/>
      <c r="J125" s="111"/>
      <c r="K125" s="111"/>
      <c r="L125" s="124"/>
    </row>
    <row r="126" spans="2:12" ht="12.75">
      <c r="B126" s="108"/>
      <c r="C126" s="107"/>
      <c r="D126" s="111"/>
      <c r="E126" s="125"/>
      <c r="F126" s="107"/>
      <c r="G126" s="111"/>
      <c r="H126" s="111"/>
      <c r="I126" s="111"/>
      <c r="J126" s="111"/>
      <c r="K126" s="111"/>
      <c r="L126" s="124"/>
    </row>
    <row r="127" spans="2:12" ht="13.5" thickBot="1">
      <c r="B127" s="112">
        <v>10</v>
      </c>
      <c r="C127" s="113"/>
      <c r="D127" s="114"/>
      <c r="E127" s="115" t="s">
        <v>73</v>
      </c>
      <c r="F127" s="113"/>
      <c r="G127" s="114"/>
      <c r="H127" s="114"/>
      <c r="I127" s="114"/>
      <c r="J127" s="114"/>
      <c r="K127" s="114"/>
      <c r="L127" s="114">
        <v>1642</v>
      </c>
    </row>
    <row r="128" spans="2:12" ht="12.75">
      <c r="B128" s="108"/>
      <c r="C128" s="107"/>
      <c r="D128" s="108"/>
      <c r="E128" s="109" t="s">
        <v>292</v>
      </c>
      <c r="F128" s="110">
        <v>544</v>
      </c>
      <c r="G128" s="123"/>
      <c r="H128" s="111"/>
      <c r="I128" s="111"/>
      <c r="J128" s="111"/>
      <c r="K128" s="111"/>
      <c r="L128" s="124"/>
    </row>
    <row r="129" spans="2:12" ht="12.75">
      <c r="B129" s="108"/>
      <c r="C129" s="107"/>
      <c r="D129" s="111"/>
      <c r="E129" s="109" t="s">
        <v>291</v>
      </c>
      <c r="F129" s="110">
        <v>549</v>
      </c>
      <c r="G129" s="123"/>
      <c r="H129" s="111"/>
      <c r="I129" s="111"/>
      <c r="J129" s="111"/>
      <c r="K129" s="111"/>
      <c r="L129" s="124"/>
    </row>
    <row r="130" spans="2:12" ht="12.75">
      <c r="B130" s="108"/>
      <c r="C130" s="107"/>
      <c r="D130" s="111"/>
      <c r="E130" s="116" t="s">
        <v>348</v>
      </c>
      <c r="F130" s="110">
        <v>549</v>
      </c>
      <c r="G130" s="123"/>
      <c r="H130" s="111"/>
      <c r="I130" s="111"/>
      <c r="J130" s="111"/>
      <c r="K130" s="111"/>
      <c r="L130" s="124"/>
    </row>
    <row r="131" spans="2:12" ht="12.75">
      <c r="B131" s="108"/>
      <c r="C131" s="107"/>
      <c r="D131" s="111"/>
      <c r="E131" s="125"/>
      <c r="F131" s="107"/>
      <c r="G131" s="111"/>
      <c r="H131" s="111"/>
      <c r="I131" s="111"/>
      <c r="J131" s="111"/>
      <c r="K131" s="111"/>
      <c r="L131" s="124"/>
    </row>
    <row r="132" spans="2:12" ht="13.5" thickBot="1">
      <c r="B132" s="112">
        <v>11</v>
      </c>
      <c r="C132" s="113"/>
      <c r="D132" s="114"/>
      <c r="E132" s="115" t="s">
        <v>9</v>
      </c>
      <c r="F132" s="113"/>
      <c r="G132" s="114"/>
      <c r="H132" s="114"/>
      <c r="I132" s="114"/>
      <c r="J132" s="114"/>
      <c r="K132" s="114"/>
      <c r="L132" s="114">
        <v>1641</v>
      </c>
    </row>
    <row r="133" spans="2:12" ht="12.75">
      <c r="B133" s="108"/>
      <c r="C133" s="107"/>
      <c r="D133" s="111"/>
      <c r="E133" s="109" t="s">
        <v>308</v>
      </c>
      <c r="F133" s="110">
        <v>554</v>
      </c>
      <c r="G133" s="123"/>
      <c r="H133" s="111"/>
      <c r="I133" s="111"/>
      <c r="J133" s="111"/>
      <c r="K133" s="111"/>
      <c r="L133" s="124"/>
    </row>
    <row r="134" spans="2:12" ht="12.75">
      <c r="B134" s="108"/>
      <c r="C134" s="107"/>
      <c r="D134" s="111"/>
      <c r="E134" s="109" t="s">
        <v>100</v>
      </c>
      <c r="F134" s="110">
        <v>543</v>
      </c>
      <c r="G134" s="123"/>
      <c r="H134" s="111"/>
      <c r="I134" s="111"/>
      <c r="J134" s="111"/>
      <c r="K134" s="111"/>
      <c r="L134" s="124"/>
    </row>
    <row r="135" spans="2:12" ht="12.75">
      <c r="B135" s="108"/>
      <c r="C135" s="107"/>
      <c r="D135" s="111"/>
      <c r="E135" s="109" t="s">
        <v>309</v>
      </c>
      <c r="F135" s="110">
        <v>544</v>
      </c>
      <c r="G135" s="123"/>
      <c r="H135" s="111"/>
      <c r="I135" s="111"/>
      <c r="J135" s="111"/>
      <c r="K135" s="111"/>
      <c r="L135" s="124"/>
    </row>
    <row r="136" spans="2:12" ht="12.75">
      <c r="B136" s="108"/>
      <c r="C136" s="107"/>
      <c r="D136" s="111"/>
      <c r="E136" s="125"/>
      <c r="F136" s="107"/>
      <c r="G136" s="111"/>
      <c r="H136" s="111"/>
      <c r="I136" s="111"/>
      <c r="J136" s="111"/>
      <c r="K136" s="111"/>
      <c r="L136" s="124"/>
    </row>
    <row r="137" spans="2:12" ht="13.5" thickBot="1">
      <c r="B137" s="112">
        <v>12</v>
      </c>
      <c r="C137" s="113"/>
      <c r="D137" s="114"/>
      <c r="E137" s="115" t="s">
        <v>26</v>
      </c>
      <c r="F137" s="113"/>
      <c r="G137" s="114"/>
      <c r="H137" s="114"/>
      <c r="I137" s="114"/>
      <c r="J137" s="114"/>
      <c r="K137" s="114"/>
      <c r="L137" s="114">
        <v>1632</v>
      </c>
    </row>
    <row r="138" spans="2:12" ht="12.75">
      <c r="B138" s="108"/>
      <c r="C138" s="107"/>
      <c r="D138" s="111"/>
      <c r="E138" s="116" t="s">
        <v>336</v>
      </c>
      <c r="F138" s="110">
        <v>537</v>
      </c>
      <c r="G138" s="123"/>
      <c r="H138" s="111"/>
      <c r="I138" s="111"/>
      <c r="J138" s="111"/>
      <c r="K138" s="111"/>
      <c r="L138" s="124"/>
    </row>
    <row r="139" spans="2:12" ht="12.75">
      <c r="B139" s="108"/>
      <c r="C139" s="107"/>
      <c r="D139" s="111"/>
      <c r="E139" s="116" t="s">
        <v>337</v>
      </c>
      <c r="F139" s="110">
        <v>545</v>
      </c>
      <c r="G139" s="123"/>
      <c r="H139" s="111"/>
      <c r="I139" s="111"/>
      <c r="J139" s="111"/>
      <c r="K139" s="111"/>
      <c r="L139" s="124"/>
    </row>
    <row r="140" spans="2:12" ht="12.75">
      <c r="B140" s="108"/>
      <c r="C140" s="107"/>
      <c r="D140" s="111"/>
      <c r="E140" s="116" t="s">
        <v>335</v>
      </c>
      <c r="F140" s="110">
        <v>550</v>
      </c>
      <c r="G140" s="123"/>
      <c r="H140" s="111"/>
      <c r="I140" s="111"/>
      <c r="J140" s="111"/>
      <c r="K140" s="111"/>
      <c r="L140" s="124"/>
    </row>
    <row r="141" spans="2:12" ht="12.75">
      <c r="B141" s="108"/>
      <c r="C141" s="107"/>
      <c r="D141" s="111"/>
      <c r="E141" s="125"/>
      <c r="F141" s="107"/>
      <c r="G141" s="111"/>
      <c r="H141" s="111"/>
      <c r="I141" s="111"/>
      <c r="J141" s="111"/>
      <c r="K141" s="111"/>
      <c r="L141" s="124"/>
    </row>
    <row r="142" spans="2:12" ht="13.5" thickBot="1">
      <c r="B142" s="112">
        <v>13</v>
      </c>
      <c r="C142" s="113"/>
      <c r="D142" s="114"/>
      <c r="E142" s="115" t="s">
        <v>236</v>
      </c>
      <c r="F142" s="113"/>
      <c r="G142" s="114"/>
      <c r="H142" s="114"/>
      <c r="I142" s="114"/>
      <c r="J142" s="114"/>
      <c r="K142" s="114"/>
      <c r="L142" s="114">
        <v>1621</v>
      </c>
    </row>
    <row r="143" spans="2:12" ht="12.75">
      <c r="B143" s="108"/>
      <c r="C143" s="107"/>
      <c r="D143" s="111"/>
      <c r="E143" s="116" t="s">
        <v>320</v>
      </c>
      <c r="F143" s="110">
        <v>556</v>
      </c>
      <c r="G143" s="123"/>
      <c r="H143" s="111"/>
      <c r="I143" s="111"/>
      <c r="J143" s="111"/>
      <c r="K143" s="111"/>
      <c r="L143" s="124"/>
    </row>
    <row r="144" spans="2:12" ht="12.75">
      <c r="B144" s="108"/>
      <c r="C144" s="107"/>
      <c r="D144" s="111"/>
      <c r="E144" s="116" t="s">
        <v>321</v>
      </c>
      <c r="F144" s="110">
        <v>546</v>
      </c>
      <c r="G144" s="123"/>
      <c r="H144" s="111"/>
      <c r="I144" s="111"/>
      <c r="J144" s="111"/>
      <c r="K144" s="111"/>
      <c r="L144" s="124"/>
    </row>
    <row r="145" spans="2:12" ht="12.75">
      <c r="B145" s="108"/>
      <c r="C145" s="107"/>
      <c r="D145" s="111"/>
      <c r="E145" s="116" t="s">
        <v>351</v>
      </c>
      <c r="F145" s="110">
        <v>519</v>
      </c>
      <c r="G145" s="123"/>
      <c r="H145" s="111"/>
      <c r="I145" s="111"/>
      <c r="J145" s="111"/>
      <c r="K145" s="111"/>
      <c r="L145" s="124"/>
    </row>
    <row r="146" spans="2:12" ht="12.75">
      <c r="B146" s="108"/>
      <c r="C146" s="107"/>
      <c r="D146" s="111"/>
      <c r="E146" s="125"/>
      <c r="F146" s="107"/>
      <c r="G146" s="111"/>
      <c r="H146" s="111"/>
      <c r="I146" s="111"/>
      <c r="J146" s="111"/>
      <c r="K146" s="111"/>
      <c r="L146" s="124"/>
    </row>
    <row r="147" spans="2:12" ht="13.5" thickBot="1">
      <c r="B147" s="112">
        <v>14</v>
      </c>
      <c r="C147" s="113"/>
      <c r="D147" s="114"/>
      <c r="E147" s="115" t="s">
        <v>312</v>
      </c>
      <c r="F147" s="113"/>
      <c r="G147" s="114"/>
      <c r="H147" s="114"/>
      <c r="I147" s="114"/>
      <c r="J147" s="114"/>
      <c r="K147" s="114"/>
      <c r="L147" s="114">
        <v>1571</v>
      </c>
    </row>
    <row r="148" spans="2:12" ht="12.75">
      <c r="B148" s="108"/>
      <c r="C148" s="107"/>
      <c r="D148" s="108"/>
      <c r="E148" s="109" t="s">
        <v>403</v>
      </c>
      <c r="F148" s="110">
        <v>520</v>
      </c>
      <c r="G148" s="123"/>
      <c r="H148" s="111"/>
      <c r="I148" s="111"/>
      <c r="J148" s="111"/>
      <c r="K148" s="111"/>
      <c r="L148" s="124"/>
    </row>
    <row r="149" spans="2:12" ht="12.75">
      <c r="B149" s="108"/>
      <c r="C149" s="107"/>
      <c r="D149" s="111"/>
      <c r="E149" s="116" t="s">
        <v>313</v>
      </c>
      <c r="F149" s="110">
        <v>520</v>
      </c>
      <c r="G149" s="123"/>
      <c r="H149" s="111"/>
      <c r="I149" s="111"/>
      <c r="J149" s="111"/>
      <c r="K149" s="111"/>
      <c r="L149" s="124"/>
    </row>
    <row r="150" spans="2:12" ht="12.75">
      <c r="B150" s="108"/>
      <c r="C150" s="107"/>
      <c r="D150" s="111"/>
      <c r="E150" s="109" t="s">
        <v>314</v>
      </c>
      <c r="F150" s="110">
        <v>531</v>
      </c>
      <c r="G150" s="123"/>
      <c r="H150" s="111"/>
      <c r="I150" s="111"/>
      <c r="J150" s="111"/>
      <c r="K150" s="111"/>
      <c r="L150" s="124"/>
    </row>
    <row r="151" spans="2:12" ht="12.75">
      <c r="B151" s="108"/>
      <c r="C151" s="107"/>
      <c r="D151" s="111"/>
      <c r="E151" s="125"/>
      <c r="F151" s="107"/>
      <c r="G151" s="111"/>
      <c r="H151" s="111"/>
      <c r="I151" s="111"/>
      <c r="J151" s="111"/>
      <c r="K151" s="111"/>
      <c r="L151" s="124"/>
    </row>
    <row r="152" spans="2:12" ht="13.5" thickBot="1">
      <c r="B152" s="112">
        <v>15</v>
      </c>
      <c r="C152" s="113"/>
      <c r="D152" s="114"/>
      <c r="E152" s="115" t="s">
        <v>280</v>
      </c>
      <c r="F152" s="113"/>
      <c r="G152" s="114"/>
      <c r="H152" s="114"/>
      <c r="I152" s="114"/>
      <c r="J152" s="114"/>
      <c r="K152" s="114"/>
      <c r="L152" s="114">
        <v>1548</v>
      </c>
    </row>
    <row r="153" spans="2:12" ht="12.75">
      <c r="B153" s="108"/>
      <c r="C153" s="107"/>
      <c r="D153" s="111"/>
      <c r="E153" s="109" t="s">
        <v>279</v>
      </c>
      <c r="F153" s="110">
        <v>482</v>
      </c>
      <c r="G153" s="123"/>
      <c r="H153" s="111"/>
      <c r="I153" s="111"/>
      <c r="J153" s="111"/>
      <c r="K153" s="111"/>
      <c r="L153" s="124"/>
    </row>
    <row r="154" spans="2:12" ht="12.75">
      <c r="B154" s="108"/>
      <c r="C154" s="107"/>
      <c r="D154" s="111"/>
      <c r="E154" s="109" t="s">
        <v>354</v>
      </c>
      <c r="F154" s="110">
        <v>537</v>
      </c>
      <c r="G154" s="123"/>
      <c r="H154" s="111"/>
      <c r="I154" s="111"/>
      <c r="J154" s="111"/>
      <c r="K154" s="111"/>
      <c r="L154" s="124"/>
    </row>
    <row r="155" spans="2:12" ht="12.75">
      <c r="B155" s="108"/>
      <c r="C155" s="107"/>
      <c r="D155" s="111"/>
      <c r="E155" s="109" t="s">
        <v>357</v>
      </c>
      <c r="F155" s="110">
        <v>529</v>
      </c>
      <c r="G155" s="123"/>
      <c r="H155" s="111"/>
      <c r="I155" s="111"/>
      <c r="J155" s="111"/>
      <c r="K155" s="111"/>
      <c r="L155" s="124"/>
    </row>
    <row r="156" spans="2:12" ht="12.75">
      <c r="B156" s="108"/>
      <c r="C156" s="107"/>
      <c r="D156" s="111"/>
      <c r="E156" s="125"/>
      <c r="F156" s="107"/>
      <c r="G156" s="111"/>
      <c r="H156" s="111"/>
      <c r="I156" s="111"/>
      <c r="J156" s="111"/>
      <c r="K156" s="111"/>
      <c r="L156" s="124"/>
    </row>
    <row r="157" spans="2:12" ht="13.5" thickBot="1">
      <c r="B157" s="112">
        <v>16</v>
      </c>
      <c r="C157" s="113"/>
      <c r="D157" s="114"/>
      <c r="E157" s="115" t="s">
        <v>88</v>
      </c>
      <c r="F157" s="113"/>
      <c r="G157" s="114"/>
      <c r="H157" s="114"/>
      <c r="I157" s="114"/>
      <c r="J157" s="114"/>
      <c r="K157" s="114"/>
      <c r="L157" s="114">
        <v>1525</v>
      </c>
    </row>
    <row r="158" spans="2:12" ht="12.75">
      <c r="B158" s="108"/>
      <c r="C158" s="107"/>
      <c r="D158" s="111"/>
      <c r="E158" s="116" t="s">
        <v>305</v>
      </c>
      <c r="F158" s="110">
        <v>534</v>
      </c>
      <c r="G158" s="123"/>
      <c r="H158" s="111"/>
      <c r="I158" s="111"/>
      <c r="J158" s="111"/>
      <c r="K158" s="111"/>
      <c r="L158" s="124"/>
    </row>
    <row r="159" spans="2:12" ht="12.75">
      <c r="B159" s="108"/>
      <c r="C159" s="107"/>
      <c r="D159" s="111"/>
      <c r="E159" s="109" t="s">
        <v>306</v>
      </c>
      <c r="F159" s="110">
        <v>518</v>
      </c>
      <c r="G159" s="123"/>
      <c r="H159" s="111"/>
      <c r="I159" s="111"/>
      <c r="J159" s="111"/>
      <c r="K159" s="111"/>
      <c r="L159" s="124"/>
    </row>
    <row r="160" spans="2:12" ht="12.75">
      <c r="B160" s="108"/>
      <c r="C160" s="107"/>
      <c r="D160" s="111"/>
      <c r="E160" s="109" t="s">
        <v>307</v>
      </c>
      <c r="F160" s="110">
        <v>473</v>
      </c>
      <c r="G160" s="123"/>
      <c r="H160" s="111"/>
      <c r="I160" s="111"/>
      <c r="J160" s="111"/>
      <c r="K160" s="111"/>
      <c r="L160" s="124"/>
    </row>
  </sheetData>
  <printOptions/>
  <pageMargins left="0.48" right="0.75" top="0.19" bottom="0.6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33"/>
  <sheetViews>
    <sheetView workbookViewId="0" topLeftCell="A3">
      <selection activeCell="H9" sqref="H9:N9"/>
    </sheetView>
  </sheetViews>
  <sheetFormatPr defaultColWidth="9.00390625" defaultRowHeight="12.75"/>
  <cols>
    <col min="1" max="1" width="1.875" style="0" customWidth="1"/>
    <col min="2" max="2" width="3.625" style="0" customWidth="1"/>
    <col min="3" max="4" width="0" style="0" hidden="1" customWidth="1"/>
    <col min="5" max="5" width="4.625" style="0" customWidth="1"/>
    <col min="6" max="6" width="20.125" style="0" customWidth="1"/>
    <col min="7" max="7" width="28.375" style="0" customWidth="1"/>
    <col min="8" max="11" width="5.00390625" style="236" customWidth="1"/>
    <col min="12" max="14" width="6.00390625" style="0" customWidth="1"/>
    <col min="15" max="15" width="4.375" style="0" customWidth="1"/>
  </cols>
  <sheetData>
    <row r="1" ht="15.75">
      <c r="E1" s="40" t="s">
        <v>360</v>
      </c>
    </row>
    <row r="2" ht="15.75">
      <c r="E2" s="40" t="s">
        <v>408</v>
      </c>
    </row>
    <row r="3" ht="15">
      <c r="E3" s="41" t="s">
        <v>409</v>
      </c>
    </row>
    <row r="4" ht="15.75">
      <c r="E4" s="40"/>
    </row>
    <row r="5" ht="12.75">
      <c r="E5" s="42" t="s">
        <v>410</v>
      </c>
    </row>
    <row r="6" ht="12.75">
      <c r="E6" s="42" t="s">
        <v>411</v>
      </c>
    </row>
    <row r="7" ht="12.75">
      <c r="E7" s="42" t="s">
        <v>412</v>
      </c>
    </row>
    <row r="9" spans="2:14" ht="13.5" thickBot="1">
      <c r="B9" s="505"/>
      <c r="C9" s="505"/>
      <c r="D9" s="505"/>
      <c r="E9" s="505"/>
      <c r="F9" s="505"/>
      <c r="G9" s="505"/>
      <c r="H9" s="506" t="s">
        <v>219</v>
      </c>
      <c r="I9" s="506" t="s">
        <v>220</v>
      </c>
      <c r="J9" s="506" t="s">
        <v>220</v>
      </c>
      <c r="K9" s="506" t="s">
        <v>222</v>
      </c>
      <c r="L9" s="506" t="s">
        <v>370</v>
      </c>
      <c r="M9" s="504" t="s">
        <v>371</v>
      </c>
      <c r="N9" s="504" t="s">
        <v>370</v>
      </c>
    </row>
    <row r="10" spans="2:14" s="45" customFormat="1" ht="12.75">
      <c r="B10" s="10">
        <f aca="true" t="shared" si="0" ref="B10:C31">IF(B9=0,1,B9+1)</f>
        <v>1</v>
      </c>
      <c r="C10" s="10">
        <f t="shared" si="0"/>
        <v>1</v>
      </c>
      <c r="D10" s="10">
        <v>11</v>
      </c>
      <c r="E10" s="10">
        <v>113</v>
      </c>
      <c r="F10" s="2" t="s">
        <v>0</v>
      </c>
      <c r="G10" s="36" t="s">
        <v>1</v>
      </c>
      <c r="H10" s="10">
        <v>100</v>
      </c>
      <c r="I10" s="10">
        <v>98</v>
      </c>
      <c r="J10" s="10">
        <v>97</v>
      </c>
      <c r="K10" s="10">
        <v>98</v>
      </c>
      <c r="L10" s="10">
        <f aca="true" t="shared" si="1" ref="L10:L31">SUM(H10:K10)</f>
        <v>393</v>
      </c>
      <c r="M10" s="44">
        <v>101.3</v>
      </c>
      <c r="N10" s="16">
        <f aca="true" t="shared" si="2" ref="N10:N17">SUM(L10,M10)</f>
        <v>494.3</v>
      </c>
    </row>
    <row r="11" spans="2:14" s="45" customFormat="1" ht="12.75">
      <c r="B11" s="10">
        <f t="shared" si="0"/>
        <v>2</v>
      </c>
      <c r="C11" s="10">
        <f t="shared" si="0"/>
        <v>2</v>
      </c>
      <c r="D11" s="10">
        <v>10</v>
      </c>
      <c r="E11" s="10">
        <v>123</v>
      </c>
      <c r="F11" s="2" t="s">
        <v>2</v>
      </c>
      <c r="G11" s="36" t="s">
        <v>3</v>
      </c>
      <c r="H11" s="10">
        <v>97</v>
      </c>
      <c r="I11" s="10">
        <v>99</v>
      </c>
      <c r="J11" s="10">
        <v>98</v>
      </c>
      <c r="K11" s="10">
        <v>99</v>
      </c>
      <c r="L11" s="10">
        <f t="shared" si="1"/>
        <v>393</v>
      </c>
      <c r="M11" s="44">
        <v>101</v>
      </c>
      <c r="N11" s="16">
        <f t="shared" si="2"/>
        <v>494</v>
      </c>
    </row>
    <row r="12" spans="2:14" s="45" customFormat="1" ht="12.75">
      <c r="B12" s="10">
        <f t="shared" si="0"/>
        <v>3</v>
      </c>
      <c r="C12" s="10">
        <f t="shared" si="0"/>
        <v>3</v>
      </c>
      <c r="D12" s="10">
        <v>13</v>
      </c>
      <c r="E12" s="10">
        <v>127</v>
      </c>
      <c r="F12" s="2" t="s">
        <v>4</v>
      </c>
      <c r="G12" s="36" t="s">
        <v>516</v>
      </c>
      <c r="H12" s="10">
        <v>97</v>
      </c>
      <c r="I12" s="10">
        <v>98</v>
      </c>
      <c r="J12" s="10">
        <v>97</v>
      </c>
      <c r="K12" s="10">
        <v>94</v>
      </c>
      <c r="L12" s="10">
        <f t="shared" si="1"/>
        <v>386</v>
      </c>
      <c r="M12" s="44">
        <v>97.9</v>
      </c>
      <c r="N12" s="16">
        <f t="shared" si="2"/>
        <v>483.9</v>
      </c>
    </row>
    <row r="13" spans="2:14" s="45" customFormat="1" ht="12.75">
      <c r="B13" s="10">
        <f t="shared" si="0"/>
        <v>4</v>
      </c>
      <c r="C13" s="10">
        <f t="shared" si="0"/>
        <v>4</v>
      </c>
      <c r="D13" s="10">
        <v>24</v>
      </c>
      <c r="E13" s="10">
        <v>128</v>
      </c>
      <c r="F13" s="2" t="s">
        <v>6</v>
      </c>
      <c r="G13" s="36" t="s">
        <v>424</v>
      </c>
      <c r="H13" s="10">
        <v>95</v>
      </c>
      <c r="I13" s="10">
        <v>97</v>
      </c>
      <c r="J13" s="10">
        <v>97</v>
      </c>
      <c r="K13" s="10">
        <v>95</v>
      </c>
      <c r="L13" s="10">
        <f t="shared" si="1"/>
        <v>384</v>
      </c>
      <c r="M13" s="44">
        <v>98.5</v>
      </c>
      <c r="N13" s="16">
        <f t="shared" si="2"/>
        <v>482.5</v>
      </c>
    </row>
    <row r="14" spans="2:14" s="45" customFormat="1" ht="12.75">
      <c r="B14" s="10">
        <f t="shared" si="0"/>
        <v>5</v>
      </c>
      <c r="C14" s="10">
        <f t="shared" si="0"/>
        <v>5</v>
      </c>
      <c r="D14" s="10">
        <v>2</v>
      </c>
      <c r="E14" s="10">
        <v>112</v>
      </c>
      <c r="F14" s="2" t="s">
        <v>8</v>
      </c>
      <c r="G14" s="36" t="s">
        <v>9</v>
      </c>
      <c r="H14" s="10">
        <v>94</v>
      </c>
      <c r="I14" s="10">
        <v>97</v>
      </c>
      <c r="J14" s="10">
        <v>96</v>
      </c>
      <c r="K14" s="10">
        <v>98</v>
      </c>
      <c r="L14" s="10">
        <f t="shared" si="1"/>
        <v>385</v>
      </c>
      <c r="M14" s="44">
        <v>96.5</v>
      </c>
      <c r="N14" s="16">
        <f t="shared" si="2"/>
        <v>481.5</v>
      </c>
    </row>
    <row r="15" spans="2:14" s="45" customFormat="1" ht="12.75">
      <c r="B15" s="10">
        <f t="shared" si="0"/>
        <v>6</v>
      </c>
      <c r="C15" s="10">
        <f t="shared" si="0"/>
        <v>6</v>
      </c>
      <c r="D15" s="10">
        <v>12</v>
      </c>
      <c r="E15" s="10">
        <v>120</v>
      </c>
      <c r="F15" s="6" t="s">
        <v>10</v>
      </c>
      <c r="G15" s="39" t="s">
        <v>11</v>
      </c>
      <c r="H15" s="11">
        <v>98</v>
      </c>
      <c r="I15" s="11">
        <v>97</v>
      </c>
      <c r="J15" s="11">
        <v>95</v>
      </c>
      <c r="K15" s="11">
        <v>96</v>
      </c>
      <c r="L15" s="10">
        <f t="shared" si="1"/>
        <v>386</v>
      </c>
      <c r="M15" s="44">
        <v>94.2</v>
      </c>
      <c r="N15" s="16">
        <f t="shared" si="2"/>
        <v>480.2</v>
      </c>
    </row>
    <row r="16" spans="2:14" s="45" customFormat="1" ht="12.75">
      <c r="B16" s="10">
        <f t="shared" si="0"/>
        <v>7</v>
      </c>
      <c r="C16" s="10">
        <f t="shared" si="0"/>
        <v>7</v>
      </c>
      <c r="D16" s="10">
        <v>3</v>
      </c>
      <c r="E16" s="10">
        <v>115</v>
      </c>
      <c r="F16" s="2" t="s">
        <v>12</v>
      </c>
      <c r="G16" s="36" t="s">
        <v>13</v>
      </c>
      <c r="H16" s="10">
        <v>95</v>
      </c>
      <c r="I16" s="10">
        <v>97</v>
      </c>
      <c r="J16" s="10">
        <v>94</v>
      </c>
      <c r="K16" s="10">
        <v>100</v>
      </c>
      <c r="L16" s="10">
        <f t="shared" si="1"/>
        <v>386</v>
      </c>
      <c r="M16" s="44">
        <v>93.1</v>
      </c>
      <c r="N16" s="16">
        <f t="shared" si="2"/>
        <v>479.1</v>
      </c>
    </row>
    <row r="17" spans="2:14" s="45" customFormat="1" ht="13.5" thickBot="1">
      <c r="B17" s="70">
        <f t="shared" si="0"/>
        <v>8</v>
      </c>
      <c r="C17" s="70">
        <f t="shared" si="0"/>
        <v>8</v>
      </c>
      <c r="D17" s="70">
        <v>19</v>
      </c>
      <c r="E17" s="70">
        <v>118</v>
      </c>
      <c r="F17" s="71" t="s">
        <v>14</v>
      </c>
      <c r="G17" s="60" t="s">
        <v>431</v>
      </c>
      <c r="H17" s="70">
        <v>94</v>
      </c>
      <c r="I17" s="70">
        <v>98</v>
      </c>
      <c r="J17" s="70">
        <v>97</v>
      </c>
      <c r="K17" s="70">
        <v>94</v>
      </c>
      <c r="L17" s="70">
        <f t="shared" si="1"/>
        <v>383</v>
      </c>
      <c r="M17" s="72">
        <v>0</v>
      </c>
      <c r="N17" s="73">
        <f t="shared" si="2"/>
        <v>383</v>
      </c>
    </row>
    <row r="18" spans="2:14" ht="12.75">
      <c r="B18" s="1">
        <f t="shared" si="0"/>
        <v>9</v>
      </c>
      <c r="C18" s="1">
        <f t="shared" si="0"/>
        <v>9</v>
      </c>
      <c r="D18" s="1">
        <v>9</v>
      </c>
      <c r="E18" s="1">
        <v>129</v>
      </c>
      <c r="F18" s="33" t="s">
        <v>16</v>
      </c>
      <c r="G18" s="3" t="s">
        <v>17</v>
      </c>
      <c r="H18" s="1">
        <v>96</v>
      </c>
      <c r="I18" s="1">
        <v>96</v>
      </c>
      <c r="J18" s="1">
        <v>97</v>
      </c>
      <c r="K18" s="1">
        <v>94</v>
      </c>
      <c r="L18" s="1">
        <f t="shared" si="1"/>
        <v>383</v>
      </c>
      <c r="M18" s="8"/>
      <c r="N18" s="5"/>
    </row>
    <row r="19" spans="2:14" ht="12.75">
      <c r="B19" s="1">
        <f t="shared" si="0"/>
        <v>10</v>
      </c>
      <c r="C19" s="1">
        <f t="shared" si="0"/>
        <v>10</v>
      </c>
      <c r="D19" s="1">
        <v>16</v>
      </c>
      <c r="E19" s="1">
        <v>114</v>
      </c>
      <c r="F19" s="33" t="s">
        <v>18</v>
      </c>
      <c r="G19" s="3" t="s">
        <v>7</v>
      </c>
      <c r="H19" s="1">
        <v>95</v>
      </c>
      <c r="I19" s="1">
        <v>98</v>
      </c>
      <c r="J19" s="1">
        <v>96</v>
      </c>
      <c r="K19" s="1">
        <v>93</v>
      </c>
      <c r="L19" s="1">
        <f t="shared" si="1"/>
        <v>382</v>
      </c>
      <c r="M19" s="10"/>
      <c r="N19" s="5"/>
    </row>
    <row r="20" spans="2:14" ht="12.75">
      <c r="B20" s="1">
        <f t="shared" si="0"/>
        <v>11</v>
      </c>
      <c r="C20" s="1">
        <f t="shared" si="0"/>
        <v>11</v>
      </c>
      <c r="D20" s="1">
        <v>22</v>
      </c>
      <c r="E20" s="1">
        <v>116</v>
      </c>
      <c r="F20" s="33" t="s">
        <v>19</v>
      </c>
      <c r="G20" s="3" t="s">
        <v>7</v>
      </c>
      <c r="H20" s="9">
        <v>95</v>
      </c>
      <c r="I20" s="1">
        <v>93</v>
      </c>
      <c r="J20" s="1">
        <v>97</v>
      </c>
      <c r="K20" s="1">
        <v>95</v>
      </c>
      <c r="L20" s="1">
        <f t="shared" si="1"/>
        <v>380</v>
      </c>
      <c r="M20" s="8"/>
      <c r="N20" s="5"/>
    </row>
    <row r="21" spans="2:16" ht="12.75">
      <c r="B21" s="1">
        <f t="shared" si="0"/>
        <v>12</v>
      </c>
      <c r="C21" s="1">
        <f t="shared" si="0"/>
        <v>12</v>
      </c>
      <c r="D21" s="1">
        <v>21</v>
      </c>
      <c r="E21" s="1">
        <v>121</v>
      </c>
      <c r="F21" s="33" t="s">
        <v>20</v>
      </c>
      <c r="G21" s="7" t="s">
        <v>421</v>
      </c>
      <c r="H21" s="9">
        <v>94</v>
      </c>
      <c r="I21" s="9">
        <v>97</v>
      </c>
      <c r="J21" s="9">
        <v>92</v>
      </c>
      <c r="K21" s="9">
        <v>96</v>
      </c>
      <c r="L21" s="1">
        <f t="shared" si="1"/>
        <v>379</v>
      </c>
      <c r="M21" s="11"/>
      <c r="N21" s="12"/>
      <c r="P21" t="s">
        <v>426</v>
      </c>
    </row>
    <row r="22" spans="2:14" ht="12.75">
      <c r="B22" s="1">
        <f t="shared" si="0"/>
        <v>13</v>
      </c>
      <c r="C22" s="1">
        <f t="shared" si="0"/>
        <v>13</v>
      </c>
      <c r="D22" s="1">
        <v>4</v>
      </c>
      <c r="E22" s="1">
        <v>122</v>
      </c>
      <c r="F22" s="33" t="s">
        <v>504</v>
      </c>
      <c r="G22" s="3" t="s">
        <v>21</v>
      </c>
      <c r="H22" s="1">
        <v>95</v>
      </c>
      <c r="I22" s="1">
        <v>94</v>
      </c>
      <c r="J22" s="1">
        <v>97</v>
      </c>
      <c r="K22" s="1">
        <v>92</v>
      </c>
      <c r="L22" s="1">
        <f t="shared" si="1"/>
        <v>378</v>
      </c>
      <c r="M22" s="4"/>
      <c r="N22" s="5"/>
    </row>
    <row r="23" spans="2:14" ht="12.75">
      <c r="B23" s="1">
        <f t="shared" si="0"/>
        <v>14</v>
      </c>
      <c r="C23" s="1">
        <f t="shared" si="0"/>
        <v>14</v>
      </c>
      <c r="D23" s="1">
        <v>23</v>
      </c>
      <c r="E23" s="1">
        <v>124</v>
      </c>
      <c r="F23" s="33" t="s">
        <v>22</v>
      </c>
      <c r="G23" s="3" t="s">
        <v>425</v>
      </c>
      <c r="H23" s="1">
        <v>95</v>
      </c>
      <c r="I23" s="1">
        <v>92</v>
      </c>
      <c r="J23" s="1">
        <v>95</v>
      </c>
      <c r="K23" s="1">
        <v>95</v>
      </c>
      <c r="L23" s="1">
        <f t="shared" si="1"/>
        <v>377</v>
      </c>
      <c r="M23" s="10"/>
      <c r="N23" s="5"/>
    </row>
    <row r="24" spans="2:14" ht="12.75">
      <c r="B24" s="1">
        <f t="shared" si="0"/>
        <v>15</v>
      </c>
      <c r="C24" s="1">
        <f t="shared" si="0"/>
        <v>15</v>
      </c>
      <c r="D24" s="1">
        <v>17</v>
      </c>
      <c r="E24" s="1">
        <v>111</v>
      </c>
      <c r="F24" s="33" t="s">
        <v>23</v>
      </c>
      <c r="G24" s="3" t="s">
        <v>24</v>
      </c>
      <c r="H24" s="1">
        <v>92</v>
      </c>
      <c r="I24" s="1">
        <v>93</v>
      </c>
      <c r="J24" s="1">
        <v>94</v>
      </c>
      <c r="K24" s="1">
        <v>95</v>
      </c>
      <c r="L24" s="1">
        <f t="shared" si="1"/>
        <v>374</v>
      </c>
      <c r="M24" s="8"/>
      <c r="N24" s="5"/>
    </row>
    <row r="25" spans="2:14" ht="12.75">
      <c r="B25" s="1">
        <f t="shared" si="0"/>
        <v>16</v>
      </c>
      <c r="C25" s="1">
        <f t="shared" si="0"/>
        <v>16</v>
      </c>
      <c r="D25" s="1">
        <v>5</v>
      </c>
      <c r="E25" s="1">
        <v>131</v>
      </c>
      <c r="F25" s="33" t="s">
        <v>25</v>
      </c>
      <c r="G25" s="3" t="s">
        <v>26</v>
      </c>
      <c r="H25" s="1">
        <v>94</v>
      </c>
      <c r="I25" s="1">
        <v>93</v>
      </c>
      <c r="J25" s="1">
        <v>96</v>
      </c>
      <c r="K25" s="1">
        <v>91</v>
      </c>
      <c r="L25" s="1">
        <f t="shared" si="1"/>
        <v>374</v>
      </c>
      <c r="M25" s="10"/>
      <c r="N25" s="5"/>
    </row>
    <row r="26" spans="2:14" ht="12.75">
      <c r="B26" s="1">
        <f t="shared" si="0"/>
        <v>17</v>
      </c>
      <c r="C26" s="1">
        <f t="shared" si="0"/>
        <v>17</v>
      </c>
      <c r="D26" s="1">
        <v>20</v>
      </c>
      <c r="E26" s="1">
        <v>119</v>
      </c>
      <c r="F26" s="33" t="s">
        <v>27</v>
      </c>
      <c r="G26" s="3" t="s">
        <v>28</v>
      </c>
      <c r="H26" s="1">
        <v>95</v>
      </c>
      <c r="I26" s="1">
        <v>92</v>
      </c>
      <c r="J26" s="1">
        <v>95</v>
      </c>
      <c r="K26" s="1">
        <v>91</v>
      </c>
      <c r="L26" s="1">
        <f t="shared" si="1"/>
        <v>373</v>
      </c>
      <c r="M26" s="10"/>
      <c r="N26" s="5"/>
    </row>
    <row r="27" spans="2:14" ht="12.75">
      <c r="B27" s="1">
        <f t="shared" si="0"/>
        <v>18</v>
      </c>
      <c r="C27" s="1">
        <f t="shared" si="0"/>
        <v>18</v>
      </c>
      <c r="D27" s="1">
        <v>8</v>
      </c>
      <c r="E27" s="1">
        <v>125</v>
      </c>
      <c r="F27" s="33" t="s">
        <v>29</v>
      </c>
      <c r="G27" s="3" t="s">
        <v>30</v>
      </c>
      <c r="H27" s="9">
        <v>89</v>
      </c>
      <c r="I27" s="1">
        <v>95</v>
      </c>
      <c r="J27" s="1">
        <v>92</v>
      </c>
      <c r="K27" s="1">
        <v>94</v>
      </c>
      <c r="L27" s="1">
        <f t="shared" si="1"/>
        <v>370</v>
      </c>
      <c r="M27" s="10"/>
      <c r="N27" s="5"/>
    </row>
    <row r="28" spans="2:14" ht="12.75">
      <c r="B28" s="1">
        <f t="shared" si="0"/>
        <v>19</v>
      </c>
      <c r="C28" s="1">
        <f t="shared" si="0"/>
        <v>19</v>
      </c>
      <c r="D28" s="1">
        <v>14</v>
      </c>
      <c r="E28" s="1">
        <v>130</v>
      </c>
      <c r="F28" s="33" t="s">
        <v>31</v>
      </c>
      <c r="G28" s="7" t="s">
        <v>26</v>
      </c>
      <c r="H28" s="1">
        <v>92</v>
      </c>
      <c r="I28" s="9">
        <v>92</v>
      </c>
      <c r="J28" s="9">
        <v>94</v>
      </c>
      <c r="K28" s="9">
        <v>92</v>
      </c>
      <c r="L28" s="1">
        <f t="shared" si="1"/>
        <v>370</v>
      </c>
      <c r="M28" s="11"/>
      <c r="N28" s="12"/>
    </row>
    <row r="29" spans="2:14" ht="12.75">
      <c r="B29" s="1">
        <f t="shared" si="0"/>
        <v>20</v>
      </c>
      <c r="C29" s="1">
        <f t="shared" si="0"/>
        <v>20</v>
      </c>
      <c r="D29" s="1">
        <v>7</v>
      </c>
      <c r="E29" s="1">
        <v>126</v>
      </c>
      <c r="F29" s="33" t="s">
        <v>505</v>
      </c>
      <c r="G29" s="3" t="s">
        <v>463</v>
      </c>
      <c r="H29" s="1">
        <v>90</v>
      </c>
      <c r="I29" s="1">
        <v>93</v>
      </c>
      <c r="J29" s="1">
        <v>88</v>
      </c>
      <c r="K29" s="1">
        <v>93</v>
      </c>
      <c r="L29" s="1">
        <f t="shared" si="1"/>
        <v>364</v>
      </c>
      <c r="M29" s="10"/>
      <c r="N29" s="5"/>
    </row>
    <row r="30" spans="2:14" ht="12.75">
      <c r="B30" s="1">
        <f t="shared" si="0"/>
        <v>21</v>
      </c>
      <c r="C30" s="1">
        <f t="shared" si="0"/>
        <v>21</v>
      </c>
      <c r="D30" s="1">
        <v>15</v>
      </c>
      <c r="E30" s="1">
        <v>132</v>
      </c>
      <c r="F30" s="33" t="s">
        <v>32</v>
      </c>
      <c r="G30" s="3" t="s">
        <v>33</v>
      </c>
      <c r="H30" s="1">
        <v>87</v>
      </c>
      <c r="I30" s="1">
        <v>83</v>
      </c>
      <c r="J30" s="1">
        <v>87</v>
      </c>
      <c r="K30" s="1">
        <v>91</v>
      </c>
      <c r="L30" s="1">
        <f t="shared" si="1"/>
        <v>348</v>
      </c>
      <c r="M30" s="10"/>
      <c r="N30" s="5"/>
    </row>
    <row r="31" spans="2:14" ht="12.75">
      <c r="B31" s="1">
        <f t="shared" si="0"/>
        <v>22</v>
      </c>
      <c r="C31" s="1">
        <f t="shared" si="0"/>
        <v>22</v>
      </c>
      <c r="D31" s="1">
        <v>6</v>
      </c>
      <c r="E31" s="1">
        <v>133</v>
      </c>
      <c r="F31" s="33" t="s">
        <v>34</v>
      </c>
      <c r="G31" s="3" t="s">
        <v>33</v>
      </c>
      <c r="H31" s="1">
        <v>84</v>
      </c>
      <c r="I31" s="1">
        <v>87</v>
      </c>
      <c r="J31" s="1">
        <v>88</v>
      </c>
      <c r="K31" s="1">
        <v>85</v>
      </c>
      <c r="L31" s="1">
        <f t="shared" si="1"/>
        <v>344</v>
      </c>
      <c r="M31" s="10"/>
      <c r="N31" s="5"/>
    </row>
    <row r="33" ht="12.75">
      <c r="B33" s="42"/>
    </row>
  </sheetData>
  <printOptions/>
  <pageMargins left="0.75" right="0.75" top="1" bottom="1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51"/>
  <sheetViews>
    <sheetView workbookViewId="0" topLeftCell="A1">
      <selection activeCell="M2" sqref="M2"/>
    </sheetView>
  </sheetViews>
  <sheetFormatPr defaultColWidth="9.00390625" defaultRowHeight="12.75"/>
  <cols>
    <col min="1" max="1" width="2.125" style="0" customWidth="1"/>
    <col min="2" max="2" width="3.00390625" style="122" customWidth="1"/>
    <col min="3" max="4" width="0" style="122" hidden="1" customWidth="1"/>
    <col min="5" max="5" width="4.75390625" style="122" customWidth="1"/>
    <col min="6" max="6" width="16.875" style="122" customWidth="1"/>
    <col min="7" max="7" width="24.75390625" style="122" customWidth="1"/>
    <col min="8" max="11" width="5.00390625" style="122" customWidth="1"/>
    <col min="12" max="14" width="7.625" style="122" customWidth="1"/>
    <col min="15" max="15" width="3.25390625" style="0" customWidth="1"/>
  </cols>
  <sheetData>
    <row r="1" spans="2:14" ht="15.75">
      <c r="B1" s="127"/>
      <c r="C1" s="127"/>
      <c r="D1" s="127"/>
      <c r="E1" s="127"/>
      <c r="F1" s="40" t="s">
        <v>360</v>
      </c>
      <c r="G1" s="127"/>
      <c r="H1" s="128"/>
      <c r="I1" s="128"/>
      <c r="J1" s="128"/>
      <c r="K1" s="128"/>
      <c r="L1" s="128"/>
      <c r="M1" s="129"/>
      <c r="N1" s="129"/>
    </row>
    <row r="2" spans="2:14" ht="15.75">
      <c r="B2" s="160"/>
      <c r="C2" s="160"/>
      <c r="D2" s="160"/>
      <c r="E2" s="160"/>
      <c r="F2" s="40" t="s">
        <v>366</v>
      </c>
      <c r="H2" s="123"/>
      <c r="I2" s="123"/>
      <c r="J2" s="123"/>
      <c r="K2" s="123"/>
      <c r="L2" s="123"/>
      <c r="M2" s="118"/>
      <c r="N2" s="118"/>
    </row>
    <row r="3" spans="6:14" ht="15">
      <c r="F3" s="41" t="s">
        <v>361</v>
      </c>
      <c r="H3" s="123"/>
      <c r="I3" s="123"/>
      <c r="J3" s="123"/>
      <c r="K3" s="123"/>
      <c r="L3" s="123"/>
      <c r="M3" s="118"/>
      <c r="N3" s="118"/>
    </row>
    <row r="4" spans="6:14" ht="11.25" customHeight="1">
      <c r="F4" s="40"/>
      <c r="H4" s="123"/>
      <c r="I4" s="123"/>
      <c r="J4" s="123"/>
      <c r="K4" s="123"/>
      <c r="L4" s="123"/>
      <c r="M4" s="118"/>
      <c r="N4" s="118"/>
    </row>
    <row r="5" spans="6:14" ht="12.75">
      <c r="F5" s="42" t="s">
        <v>367</v>
      </c>
      <c r="H5" s="123"/>
      <c r="I5" s="123"/>
      <c r="J5" s="123"/>
      <c r="K5" s="123"/>
      <c r="L5" s="123"/>
      <c r="M5" s="118"/>
      <c r="N5" s="118"/>
    </row>
    <row r="6" spans="6:14" ht="12.75">
      <c r="F6" s="42" t="s">
        <v>368</v>
      </c>
      <c r="H6" s="123"/>
      <c r="I6" s="123"/>
      <c r="J6" s="123"/>
      <c r="K6" s="123"/>
      <c r="L6" s="123"/>
      <c r="M6" s="118"/>
      <c r="N6" s="118"/>
    </row>
    <row r="7" spans="6:14" ht="12.75">
      <c r="F7" s="42" t="s">
        <v>369</v>
      </c>
      <c r="H7" s="123"/>
      <c r="I7" s="123"/>
      <c r="J7" s="123"/>
      <c r="K7" s="123"/>
      <c r="L7" s="123"/>
      <c r="M7" s="118"/>
      <c r="N7" s="118"/>
    </row>
    <row r="8" spans="2:14" ht="13.5" thickBot="1">
      <c r="B8" s="505"/>
      <c r="C8" s="505"/>
      <c r="D8" s="505"/>
      <c r="E8" s="505"/>
      <c r="F8" s="505"/>
      <c r="G8" s="505"/>
      <c r="H8" s="506" t="s">
        <v>219</v>
      </c>
      <c r="I8" s="506" t="s">
        <v>220</v>
      </c>
      <c r="J8" s="506" t="s">
        <v>220</v>
      </c>
      <c r="K8" s="506" t="s">
        <v>222</v>
      </c>
      <c r="L8" s="506" t="s">
        <v>370</v>
      </c>
      <c r="M8" s="504" t="s">
        <v>371</v>
      </c>
      <c r="N8" s="504" t="s">
        <v>370</v>
      </c>
    </row>
    <row r="9" spans="2:14" ht="12.75">
      <c r="B9" s="130">
        <v>1</v>
      </c>
      <c r="C9" s="130">
        <v>1</v>
      </c>
      <c r="D9" s="130">
        <v>25</v>
      </c>
      <c r="E9" s="130">
        <v>283</v>
      </c>
      <c r="F9" s="131" t="s">
        <v>249</v>
      </c>
      <c r="G9" s="132" t="s">
        <v>3</v>
      </c>
      <c r="H9" s="130">
        <v>95</v>
      </c>
      <c r="I9" s="130">
        <v>92</v>
      </c>
      <c r="J9" s="130">
        <v>96</v>
      </c>
      <c r="K9" s="130">
        <v>93</v>
      </c>
      <c r="L9" s="130">
        <v>376</v>
      </c>
      <c r="M9" s="133">
        <v>95.7</v>
      </c>
      <c r="N9" s="133">
        <v>471.7</v>
      </c>
    </row>
    <row r="10" spans="2:14" ht="12.75">
      <c r="B10" s="130">
        <v>2</v>
      </c>
      <c r="C10" s="130">
        <v>1</v>
      </c>
      <c r="D10" s="130">
        <v>27</v>
      </c>
      <c r="E10" s="130">
        <v>290</v>
      </c>
      <c r="F10" s="131" t="s">
        <v>255</v>
      </c>
      <c r="G10" s="132" t="s">
        <v>431</v>
      </c>
      <c r="H10" s="130">
        <v>94</v>
      </c>
      <c r="I10" s="130">
        <v>91</v>
      </c>
      <c r="J10" s="130">
        <v>91</v>
      </c>
      <c r="K10" s="130">
        <v>93</v>
      </c>
      <c r="L10" s="130">
        <v>369</v>
      </c>
      <c r="M10" s="133">
        <v>100.6</v>
      </c>
      <c r="N10" s="133">
        <v>469.6</v>
      </c>
    </row>
    <row r="11" spans="2:14" ht="12.75">
      <c r="B11" s="130">
        <v>3</v>
      </c>
      <c r="C11" s="130">
        <v>1</v>
      </c>
      <c r="D11" s="130">
        <v>40</v>
      </c>
      <c r="E11" s="130">
        <v>292</v>
      </c>
      <c r="F11" s="131" t="s">
        <v>257</v>
      </c>
      <c r="G11" s="132" t="s">
        <v>147</v>
      </c>
      <c r="H11" s="130">
        <v>94</v>
      </c>
      <c r="I11" s="130">
        <v>96</v>
      </c>
      <c r="J11" s="130">
        <v>95</v>
      </c>
      <c r="K11" s="130">
        <v>90</v>
      </c>
      <c r="L11" s="130">
        <v>375</v>
      </c>
      <c r="M11" s="133">
        <v>92.6</v>
      </c>
      <c r="N11" s="133">
        <v>467.6</v>
      </c>
    </row>
    <row r="12" spans="2:14" ht="12.75">
      <c r="B12" s="130">
        <v>4</v>
      </c>
      <c r="C12" s="130">
        <v>1</v>
      </c>
      <c r="D12" s="130">
        <v>31</v>
      </c>
      <c r="E12" s="130">
        <v>284</v>
      </c>
      <c r="F12" s="131" t="s">
        <v>250</v>
      </c>
      <c r="G12" s="132" t="s">
        <v>3</v>
      </c>
      <c r="H12" s="130">
        <v>93</v>
      </c>
      <c r="I12" s="130">
        <v>90</v>
      </c>
      <c r="J12" s="130">
        <v>93</v>
      </c>
      <c r="K12" s="130">
        <v>91</v>
      </c>
      <c r="L12" s="130">
        <v>367</v>
      </c>
      <c r="M12" s="133">
        <v>94.1</v>
      </c>
      <c r="N12" s="133">
        <v>461.1</v>
      </c>
    </row>
    <row r="13" spans="2:14" ht="12.75">
      <c r="B13" s="130">
        <v>5</v>
      </c>
      <c r="C13" s="130">
        <v>1</v>
      </c>
      <c r="D13" s="130">
        <v>41</v>
      </c>
      <c r="E13" s="130">
        <v>300</v>
      </c>
      <c r="F13" s="134" t="s">
        <v>262</v>
      </c>
      <c r="G13" s="132" t="s">
        <v>105</v>
      </c>
      <c r="H13" s="130">
        <v>96</v>
      </c>
      <c r="I13" s="135">
        <v>87</v>
      </c>
      <c r="J13" s="135">
        <v>90</v>
      </c>
      <c r="K13" s="135">
        <v>92</v>
      </c>
      <c r="L13" s="130">
        <v>365</v>
      </c>
      <c r="M13" s="136">
        <v>94.8</v>
      </c>
      <c r="N13" s="133">
        <v>459.8</v>
      </c>
    </row>
    <row r="14" spans="2:14" ht="12.75">
      <c r="B14" s="161">
        <v>6</v>
      </c>
      <c r="C14" s="161">
        <v>1</v>
      </c>
      <c r="D14" s="161">
        <v>42</v>
      </c>
      <c r="E14" s="161">
        <v>287</v>
      </c>
      <c r="F14" s="162" t="s">
        <v>252</v>
      </c>
      <c r="G14" s="163" t="s">
        <v>245</v>
      </c>
      <c r="H14" s="164">
        <v>92</v>
      </c>
      <c r="I14" s="164">
        <v>95</v>
      </c>
      <c r="J14" s="164">
        <v>92</v>
      </c>
      <c r="K14" s="164">
        <v>85</v>
      </c>
      <c r="L14" s="161">
        <v>364</v>
      </c>
      <c r="M14" s="165">
        <v>95.6</v>
      </c>
      <c r="N14" s="166">
        <v>459.6</v>
      </c>
    </row>
    <row r="15" spans="2:14" ht="12.75">
      <c r="B15" s="130">
        <v>7</v>
      </c>
      <c r="C15" s="130">
        <v>1</v>
      </c>
      <c r="D15" s="130">
        <v>30</v>
      </c>
      <c r="E15" s="130">
        <v>282</v>
      </c>
      <c r="F15" s="131" t="s">
        <v>248</v>
      </c>
      <c r="G15" s="132" t="s">
        <v>433</v>
      </c>
      <c r="H15" s="130">
        <v>97</v>
      </c>
      <c r="I15" s="130">
        <v>92</v>
      </c>
      <c r="J15" s="130">
        <v>90</v>
      </c>
      <c r="K15" s="130">
        <v>89</v>
      </c>
      <c r="L15" s="130">
        <v>368</v>
      </c>
      <c r="M15" s="133">
        <v>89.7</v>
      </c>
      <c r="N15" s="133">
        <v>457.7</v>
      </c>
    </row>
    <row r="16" spans="2:14" ht="13.5" thickBot="1">
      <c r="B16" s="507">
        <v>8</v>
      </c>
      <c r="C16" s="507">
        <v>1</v>
      </c>
      <c r="D16" s="507">
        <v>35</v>
      </c>
      <c r="E16" s="507">
        <v>281</v>
      </c>
      <c r="F16" s="508" t="s">
        <v>246</v>
      </c>
      <c r="G16" s="509" t="s">
        <v>461</v>
      </c>
      <c r="H16" s="507">
        <v>95</v>
      </c>
      <c r="I16" s="507">
        <v>92</v>
      </c>
      <c r="J16" s="507">
        <v>89</v>
      </c>
      <c r="K16" s="507">
        <v>94</v>
      </c>
      <c r="L16" s="507">
        <v>370</v>
      </c>
      <c r="M16" s="510">
        <v>85</v>
      </c>
      <c r="N16" s="510">
        <v>455</v>
      </c>
    </row>
    <row r="17" spans="2:14" ht="12.75">
      <c r="B17" s="137">
        <v>9</v>
      </c>
      <c r="C17" s="137">
        <v>1</v>
      </c>
      <c r="D17" s="137">
        <v>29</v>
      </c>
      <c r="E17" s="137">
        <v>298</v>
      </c>
      <c r="F17" s="138" t="s">
        <v>260</v>
      </c>
      <c r="G17" s="139" t="s">
        <v>13</v>
      </c>
      <c r="H17" s="140">
        <v>88</v>
      </c>
      <c r="I17" s="140">
        <v>91</v>
      </c>
      <c r="J17" s="140">
        <v>89</v>
      </c>
      <c r="K17" s="140">
        <v>93</v>
      </c>
      <c r="L17" s="137">
        <v>361</v>
      </c>
      <c r="M17" s="141"/>
      <c r="N17" s="133"/>
    </row>
    <row r="18" spans="2:14" ht="12.75">
      <c r="B18" s="137">
        <v>10</v>
      </c>
      <c r="C18" s="137">
        <v>1</v>
      </c>
      <c r="D18" s="137">
        <v>43</v>
      </c>
      <c r="E18" s="137">
        <v>286</v>
      </c>
      <c r="F18" s="142" t="s">
        <v>264</v>
      </c>
      <c r="G18" s="139" t="s">
        <v>3</v>
      </c>
      <c r="H18" s="140">
        <v>87</v>
      </c>
      <c r="I18" s="137">
        <v>90</v>
      </c>
      <c r="J18" s="137">
        <v>92</v>
      </c>
      <c r="K18" s="137">
        <v>90</v>
      </c>
      <c r="L18" s="137">
        <v>359</v>
      </c>
      <c r="M18" s="143"/>
      <c r="N18" s="133"/>
    </row>
    <row r="19" spans="2:14" ht="12.75">
      <c r="B19" s="137">
        <v>11</v>
      </c>
      <c r="C19" s="137">
        <v>1</v>
      </c>
      <c r="D19" s="137">
        <v>36</v>
      </c>
      <c r="E19" s="137">
        <v>285</v>
      </c>
      <c r="F19" s="142" t="s">
        <v>251</v>
      </c>
      <c r="G19" s="144" t="s">
        <v>3</v>
      </c>
      <c r="H19" s="137">
        <v>90</v>
      </c>
      <c r="I19" s="137">
        <v>87</v>
      </c>
      <c r="J19" s="137">
        <v>88</v>
      </c>
      <c r="K19" s="137">
        <v>93</v>
      </c>
      <c r="L19" s="137">
        <v>358</v>
      </c>
      <c r="M19" s="143"/>
      <c r="N19" s="133"/>
    </row>
    <row r="20" spans="2:14" ht="12.75">
      <c r="B20" s="137">
        <v>12</v>
      </c>
      <c r="C20" s="137">
        <v>1</v>
      </c>
      <c r="D20" s="137">
        <v>33</v>
      </c>
      <c r="E20" s="137">
        <v>293</v>
      </c>
      <c r="F20" s="142" t="s">
        <v>265</v>
      </c>
      <c r="G20" s="144" t="s">
        <v>147</v>
      </c>
      <c r="H20" s="137">
        <v>90</v>
      </c>
      <c r="I20" s="137">
        <v>86</v>
      </c>
      <c r="J20" s="137">
        <v>89</v>
      </c>
      <c r="K20" s="137">
        <v>92</v>
      </c>
      <c r="L20" s="137">
        <v>357</v>
      </c>
      <c r="M20" s="143"/>
      <c r="N20" s="133"/>
    </row>
    <row r="21" spans="2:14" ht="12.75">
      <c r="B21" s="137">
        <v>13</v>
      </c>
      <c r="C21" s="137">
        <v>1</v>
      </c>
      <c r="D21" s="137">
        <v>26</v>
      </c>
      <c r="E21" s="137">
        <v>295</v>
      </c>
      <c r="F21" s="142" t="s">
        <v>266</v>
      </c>
      <c r="G21" s="139" t="s">
        <v>242</v>
      </c>
      <c r="H21" s="140">
        <v>91</v>
      </c>
      <c r="I21" s="137">
        <v>85</v>
      </c>
      <c r="J21" s="137">
        <v>87</v>
      </c>
      <c r="K21" s="137">
        <v>92</v>
      </c>
      <c r="L21" s="137">
        <v>355</v>
      </c>
      <c r="M21" s="143"/>
      <c r="N21" s="133"/>
    </row>
    <row r="22" spans="2:14" ht="12.75">
      <c r="B22" s="137">
        <v>14</v>
      </c>
      <c r="C22" s="137">
        <v>1</v>
      </c>
      <c r="D22" s="137">
        <v>34</v>
      </c>
      <c r="E22" s="137">
        <v>291</v>
      </c>
      <c r="F22" s="138" t="s">
        <v>256</v>
      </c>
      <c r="G22" s="139" t="s">
        <v>431</v>
      </c>
      <c r="H22" s="140">
        <v>83</v>
      </c>
      <c r="I22" s="140">
        <v>86</v>
      </c>
      <c r="J22" s="140">
        <v>89</v>
      </c>
      <c r="K22" s="140">
        <v>90</v>
      </c>
      <c r="L22" s="137">
        <v>348</v>
      </c>
      <c r="M22" s="141"/>
      <c r="N22" s="133"/>
    </row>
    <row r="23" spans="2:14" ht="12.75">
      <c r="B23" s="137">
        <v>15</v>
      </c>
      <c r="C23" s="137">
        <v>1</v>
      </c>
      <c r="D23" s="137">
        <v>39</v>
      </c>
      <c r="E23" s="137">
        <v>289</v>
      </c>
      <c r="F23" s="142" t="s">
        <v>254</v>
      </c>
      <c r="G23" s="144" t="s">
        <v>431</v>
      </c>
      <c r="H23" s="137">
        <v>91</v>
      </c>
      <c r="I23" s="137">
        <v>86</v>
      </c>
      <c r="J23" s="137">
        <v>83</v>
      </c>
      <c r="K23" s="137">
        <v>83</v>
      </c>
      <c r="L23" s="137">
        <v>343</v>
      </c>
      <c r="M23" s="143"/>
      <c r="N23" s="133"/>
    </row>
    <row r="24" spans="2:14" ht="12.75">
      <c r="B24" s="137">
        <v>16</v>
      </c>
      <c r="C24" s="137">
        <v>1</v>
      </c>
      <c r="D24" s="137">
        <v>38</v>
      </c>
      <c r="E24" s="137">
        <v>296</v>
      </c>
      <c r="F24" s="142" t="s">
        <v>318</v>
      </c>
      <c r="G24" s="144" t="s">
        <v>242</v>
      </c>
      <c r="H24" s="137">
        <v>87</v>
      </c>
      <c r="I24" s="137">
        <v>82</v>
      </c>
      <c r="J24" s="137">
        <v>81</v>
      </c>
      <c r="K24" s="137">
        <v>86</v>
      </c>
      <c r="L24" s="137">
        <v>336</v>
      </c>
      <c r="M24" s="143"/>
      <c r="N24" s="133"/>
    </row>
    <row r="25" spans="2:14" ht="12.75">
      <c r="B25" s="167">
        <v>17</v>
      </c>
      <c r="C25" s="167">
        <v>1</v>
      </c>
      <c r="D25" s="167">
        <v>32</v>
      </c>
      <c r="E25" s="167">
        <v>288</v>
      </c>
      <c r="F25" s="142" t="s">
        <v>253</v>
      </c>
      <c r="G25" s="168" t="s">
        <v>245</v>
      </c>
      <c r="H25" s="167">
        <v>80</v>
      </c>
      <c r="I25" s="167">
        <v>82</v>
      </c>
      <c r="J25" s="167">
        <v>87</v>
      </c>
      <c r="K25" s="167">
        <v>86</v>
      </c>
      <c r="L25" s="167">
        <v>335</v>
      </c>
      <c r="M25" s="143"/>
      <c r="N25" s="133"/>
    </row>
    <row r="26" spans="2:14" ht="12.75">
      <c r="B26" s="137">
        <v>18</v>
      </c>
      <c r="C26" s="137">
        <v>1</v>
      </c>
      <c r="D26" s="137">
        <v>24</v>
      </c>
      <c r="E26" s="137">
        <v>301</v>
      </c>
      <c r="F26" s="142" t="s">
        <v>270</v>
      </c>
      <c r="G26" s="144" t="s">
        <v>263</v>
      </c>
      <c r="H26" s="137">
        <v>84</v>
      </c>
      <c r="I26" s="137">
        <v>79</v>
      </c>
      <c r="J26" s="137">
        <v>82</v>
      </c>
      <c r="K26" s="137">
        <v>83</v>
      </c>
      <c r="L26" s="137">
        <v>328</v>
      </c>
      <c r="M26" s="143"/>
      <c r="N26" s="133"/>
    </row>
    <row r="27" spans="2:14" ht="12.75">
      <c r="B27" s="137">
        <v>19</v>
      </c>
      <c r="C27" s="137">
        <v>1</v>
      </c>
      <c r="D27" s="137">
        <v>37</v>
      </c>
      <c r="E27" s="137">
        <v>299</v>
      </c>
      <c r="F27" s="142" t="s">
        <v>261</v>
      </c>
      <c r="G27" s="144" t="s">
        <v>26</v>
      </c>
      <c r="H27" s="137">
        <v>74</v>
      </c>
      <c r="I27" s="137">
        <v>87</v>
      </c>
      <c r="J27" s="137">
        <v>80</v>
      </c>
      <c r="K27" s="137">
        <v>81</v>
      </c>
      <c r="L27" s="137">
        <v>322</v>
      </c>
      <c r="M27" s="143"/>
      <c r="N27" s="133"/>
    </row>
    <row r="28" spans="2:14" ht="12.75">
      <c r="B28" s="137">
        <v>20</v>
      </c>
      <c r="C28" s="137">
        <v>1</v>
      </c>
      <c r="D28" s="137">
        <v>44</v>
      </c>
      <c r="E28" s="137">
        <v>297</v>
      </c>
      <c r="F28" s="142" t="s">
        <v>259</v>
      </c>
      <c r="G28" s="144" t="s">
        <v>242</v>
      </c>
      <c r="H28" s="137">
        <v>77</v>
      </c>
      <c r="I28" s="137">
        <v>71</v>
      </c>
      <c r="J28" s="137">
        <v>74</v>
      </c>
      <c r="K28" s="137">
        <v>76</v>
      </c>
      <c r="L28" s="137">
        <v>298</v>
      </c>
      <c r="M28" s="143"/>
      <c r="N28" s="133"/>
    </row>
    <row r="29" spans="2:14" ht="12.75">
      <c r="B29" s="137">
        <v>21</v>
      </c>
      <c r="C29" s="137">
        <v>1</v>
      </c>
      <c r="D29" s="137">
        <v>28</v>
      </c>
      <c r="E29" s="137">
        <v>294</v>
      </c>
      <c r="F29" s="142" t="s">
        <v>258</v>
      </c>
      <c r="G29" s="144" t="s">
        <v>147</v>
      </c>
      <c r="H29" s="137">
        <v>77</v>
      </c>
      <c r="I29" s="137">
        <v>68</v>
      </c>
      <c r="J29" s="137">
        <v>65</v>
      </c>
      <c r="K29" s="137">
        <v>78</v>
      </c>
      <c r="L29" s="137">
        <v>288</v>
      </c>
      <c r="M29" s="143"/>
      <c r="N29" s="133"/>
    </row>
    <row r="31" spans="5:14" ht="15">
      <c r="E31" s="145" t="s">
        <v>158</v>
      </c>
      <c r="F31" s="160"/>
      <c r="G31" s="160"/>
      <c r="H31" s="169"/>
      <c r="I31" s="169"/>
      <c r="J31" s="169"/>
      <c r="K31" s="169"/>
      <c r="L31" s="169"/>
      <c r="M31" s="170"/>
      <c r="N31" s="170"/>
    </row>
    <row r="32" spans="2:14" ht="12.75"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</row>
    <row r="33" spans="2:13" ht="12.75">
      <c r="B33" s="146">
        <v>1</v>
      </c>
      <c r="C33" s="147"/>
      <c r="D33" s="148"/>
      <c r="E33" s="149"/>
      <c r="F33" s="147" t="s">
        <v>3</v>
      </c>
      <c r="G33" s="148"/>
      <c r="H33" s="149"/>
      <c r="I33" s="149"/>
      <c r="J33" s="149"/>
      <c r="K33" s="149"/>
      <c r="L33" s="150">
        <v>1101</v>
      </c>
      <c r="M33" s="118"/>
    </row>
    <row r="34" spans="2:13" ht="12.75">
      <c r="B34" s="152">
        <v>1</v>
      </c>
      <c r="C34" s="171"/>
      <c r="D34" s="151"/>
      <c r="E34" s="152"/>
      <c r="F34" s="153" t="s">
        <v>249</v>
      </c>
      <c r="G34" s="154">
        <v>376</v>
      </c>
      <c r="H34" s="155"/>
      <c r="I34" s="155"/>
      <c r="J34" s="155"/>
      <c r="K34" s="155"/>
      <c r="L34" s="155"/>
      <c r="M34" s="172">
        <v>1101</v>
      </c>
    </row>
    <row r="35" spans="2:13" ht="12.75">
      <c r="B35" s="152">
        <v>1</v>
      </c>
      <c r="C35" s="171"/>
      <c r="D35" s="151"/>
      <c r="E35" s="155"/>
      <c r="F35" s="156" t="s">
        <v>250</v>
      </c>
      <c r="G35" s="154">
        <v>367</v>
      </c>
      <c r="H35" s="155"/>
      <c r="I35" s="155"/>
      <c r="J35" s="155"/>
      <c r="K35" s="155"/>
      <c r="L35" s="155"/>
      <c r="M35" s="172">
        <v>1101</v>
      </c>
    </row>
    <row r="36" spans="2:13" ht="12.75">
      <c r="B36" s="152">
        <v>1</v>
      </c>
      <c r="C36" s="171"/>
      <c r="D36" s="151"/>
      <c r="E36" s="155"/>
      <c r="F36" s="157" t="s">
        <v>251</v>
      </c>
      <c r="G36" s="154">
        <v>358</v>
      </c>
      <c r="H36" s="155"/>
      <c r="I36" s="155"/>
      <c r="J36" s="155"/>
      <c r="K36" s="155"/>
      <c r="L36" s="155"/>
      <c r="M36" s="172">
        <v>1101</v>
      </c>
    </row>
    <row r="37" spans="2:13" ht="12.75">
      <c r="B37" s="152">
        <v>1</v>
      </c>
      <c r="C37" s="171"/>
      <c r="D37" s="151"/>
      <c r="E37" s="155"/>
      <c r="F37" s="171" t="s">
        <v>3</v>
      </c>
      <c r="G37" s="151"/>
      <c r="H37" s="155"/>
      <c r="I37" s="155"/>
      <c r="J37" s="155"/>
      <c r="K37" s="155"/>
      <c r="L37" s="155"/>
      <c r="M37" s="172">
        <v>1101</v>
      </c>
    </row>
    <row r="38" spans="2:13" ht="12.75">
      <c r="B38" s="146">
        <v>2</v>
      </c>
      <c r="C38" s="147"/>
      <c r="D38" s="148"/>
      <c r="E38" s="149"/>
      <c r="F38" s="147" t="s">
        <v>431</v>
      </c>
      <c r="G38" s="149"/>
      <c r="H38" s="149"/>
      <c r="I38" s="149"/>
      <c r="J38" s="149"/>
      <c r="K38" s="149"/>
      <c r="L38" s="150">
        <v>1060</v>
      </c>
      <c r="M38" s="118"/>
    </row>
    <row r="39" spans="2:13" ht="12.75">
      <c r="B39" s="152">
        <v>2</v>
      </c>
      <c r="C39" s="171"/>
      <c r="D39" s="151"/>
      <c r="E39" s="152"/>
      <c r="F39" s="156" t="s">
        <v>256</v>
      </c>
      <c r="G39" s="154">
        <v>348</v>
      </c>
      <c r="H39" s="155"/>
      <c r="I39" s="155"/>
      <c r="J39" s="155"/>
      <c r="K39" s="155"/>
      <c r="L39" s="155"/>
      <c r="M39" s="172">
        <v>1060</v>
      </c>
    </row>
    <row r="40" spans="2:13" ht="12.75">
      <c r="B40" s="152">
        <v>2</v>
      </c>
      <c r="C40" s="171"/>
      <c r="D40" s="151"/>
      <c r="E40" s="155"/>
      <c r="F40" s="153" t="s">
        <v>255</v>
      </c>
      <c r="G40" s="154">
        <v>369</v>
      </c>
      <c r="H40" s="155"/>
      <c r="I40" s="155"/>
      <c r="J40" s="155"/>
      <c r="K40" s="155"/>
      <c r="L40" s="155"/>
      <c r="M40" s="172">
        <v>1060</v>
      </c>
    </row>
    <row r="41" spans="2:13" ht="12.75">
      <c r="B41" s="152">
        <v>2</v>
      </c>
      <c r="C41" s="171"/>
      <c r="D41" s="151"/>
      <c r="E41" s="155"/>
      <c r="F41" s="153" t="s">
        <v>254</v>
      </c>
      <c r="G41" s="154">
        <v>343</v>
      </c>
      <c r="H41" s="155"/>
      <c r="I41" s="155"/>
      <c r="J41" s="155"/>
      <c r="K41" s="155"/>
      <c r="L41" s="155"/>
      <c r="M41" s="172">
        <v>1060</v>
      </c>
    </row>
    <row r="42" spans="2:13" ht="12.75">
      <c r="B42" s="152">
        <v>2</v>
      </c>
      <c r="C42" s="171"/>
      <c r="D42" s="151"/>
      <c r="E42" s="155"/>
      <c r="F42" s="171" t="s">
        <v>15</v>
      </c>
      <c r="G42" s="151"/>
      <c r="H42" s="155"/>
      <c r="I42" s="155"/>
      <c r="J42" s="155"/>
      <c r="K42" s="155"/>
      <c r="L42" s="155"/>
      <c r="M42" s="172">
        <v>1060</v>
      </c>
    </row>
    <row r="43" spans="2:13" ht="12.75">
      <c r="B43" s="146">
        <v>3</v>
      </c>
      <c r="C43" s="147"/>
      <c r="D43" s="148"/>
      <c r="E43" s="149"/>
      <c r="F43" s="147" t="s">
        <v>147</v>
      </c>
      <c r="G43" s="149"/>
      <c r="H43" s="149"/>
      <c r="I43" s="149"/>
      <c r="J43" s="149"/>
      <c r="K43" s="149"/>
      <c r="L43" s="150">
        <v>1020</v>
      </c>
      <c r="M43" s="118"/>
    </row>
    <row r="44" spans="2:13" ht="12.75">
      <c r="B44" s="152">
        <v>3</v>
      </c>
      <c r="C44" s="171"/>
      <c r="D44" s="151"/>
      <c r="E44" s="155"/>
      <c r="F44" s="156" t="s">
        <v>257</v>
      </c>
      <c r="G44" s="154">
        <v>375</v>
      </c>
      <c r="H44" s="155"/>
      <c r="I44" s="155"/>
      <c r="J44" s="155"/>
      <c r="K44" s="155"/>
      <c r="L44" s="155"/>
      <c r="M44" s="172">
        <v>1020</v>
      </c>
    </row>
    <row r="45" spans="2:13" ht="12.75">
      <c r="B45" s="152">
        <v>3</v>
      </c>
      <c r="C45" s="171"/>
      <c r="D45" s="151"/>
      <c r="E45" s="155"/>
      <c r="F45" s="156" t="s">
        <v>265</v>
      </c>
      <c r="G45" s="154">
        <v>357</v>
      </c>
      <c r="H45" s="155"/>
      <c r="I45" s="155"/>
      <c r="J45" s="155"/>
      <c r="K45" s="155"/>
      <c r="L45" s="155"/>
      <c r="M45" s="172">
        <v>1020</v>
      </c>
    </row>
    <row r="46" spans="2:13" ht="12.75">
      <c r="B46" s="152">
        <v>3</v>
      </c>
      <c r="C46" s="171"/>
      <c r="D46" s="151"/>
      <c r="E46" s="155"/>
      <c r="F46" s="156" t="s">
        <v>258</v>
      </c>
      <c r="G46" s="154">
        <v>288</v>
      </c>
      <c r="H46" s="155"/>
      <c r="I46" s="155"/>
      <c r="J46" s="155"/>
      <c r="K46" s="155"/>
      <c r="L46" s="155"/>
      <c r="M46" s="172">
        <v>1020</v>
      </c>
    </row>
    <row r="47" spans="2:13" ht="12.75">
      <c r="B47" s="152">
        <v>3</v>
      </c>
      <c r="C47" s="171"/>
      <c r="D47" s="151"/>
      <c r="E47" s="155"/>
      <c r="F47" s="171" t="s">
        <v>147</v>
      </c>
      <c r="G47" s="158"/>
      <c r="H47" s="155"/>
      <c r="I47" s="155"/>
      <c r="J47" s="155"/>
      <c r="K47" s="155"/>
      <c r="L47" s="155"/>
      <c r="M47" s="172">
        <v>1020</v>
      </c>
    </row>
    <row r="48" spans="2:13" ht="12.75">
      <c r="B48" s="146">
        <v>4</v>
      </c>
      <c r="C48" s="147"/>
      <c r="D48" s="148"/>
      <c r="E48" s="149"/>
      <c r="F48" s="147" t="s">
        <v>242</v>
      </c>
      <c r="G48" s="159"/>
      <c r="H48" s="149"/>
      <c r="I48" s="149"/>
      <c r="J48" s="149"/>
      <c r="K48" s="149"/>
      <c r="L48" s="150">
        <v>989</v>
      </c>
      <c r="M48" s="118"/>
    </row>
    <row r="49" spans="2:13" ht="12.75">
      <c r="B49" s="152">
        <v>4</v>
      </c>
      <c r="C49" s="171"/>
      <c r="D49" s="151"/>
      <c r="E49" s="155"/>
      <c r="F49" s="156" t="s">
        <v>266</v>
      </c>
      <c r="G49" s="154">
        <v>355</v>
      </c>
      <c r="H49" s="123"/>
      <c r="I49" s="155"/>
      <c r="J49" s="155"/>
      <c r="K49" s="155"/>
      <c r="L49" s="155"/>
      <c r="M49" s="172">
        <v>989</v>
      </c>
    </row>
    <row r="50" spans="2:13" ht="12.75">
      <c r="B50" s="152">
        <v>4</v>
      </c>
      <c r="C50" s="171"/>
      <c r="D50" s="151"/>
      <c r="E50" s="155"/>
      <c r="F50" s="156" t="s">
        <v>318</v>
      </c>
      <c r="G50" s="154">
        <v>336</v>
      </c>
      <c r="H50" s="123"/>
      <c r="I50" s="155"/>
      <c r="J50" s="155"/>
      <c r="K50" s="155"/>
      <c r="L50" s="155"/>
      <c r="M50" s="172">
        <v>989</v>
      </c>
    </row>
    <row r="51" spans="2:13" ht="12.75">
      <c r="B51" s="152">
        <v>4</v>
      </c>
      <c r="C51" s="171"/>
      <c r="D51" s="151"/>
      <c r="E51" s="155"/>
      <c r="F51" s="156" t="s">
        <v>259</v>
      </c>
      <c r="G51" s="154">
        <v>298</v>
      </c>
      <c r="H51" s="123"/>
      <c r="I51" s="155"/>
      <c r="J51" s="155"/>
      <c r="K51" s="155"/>
      <c r="L51" s="155"/>
      <c r="M51" s="172">
        <v>989</v>
      </c>
    </row>
  </sheetData>
  <printOptions/>
  <pageMargins left="0.58" right="0.75" top="0.21" bottom="0.78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65"/>
  <sheetViews>
    <sheetView workbookViewId="0" topLeftCell="A1">
      <selection activeCell="O2" sqref="O2"/>
    </sheetView>
  </sheetViews>
  <sheetFormatPr defaultColWidth="9.00390625" defaultRowHeight="12.75"/>
  <cols>
    <col min="1" max="1" width="1.875" style="0" customWidth="1"/>
    <col min="2" max="2" width="3.75390625" style="0" customWidth="1"/>
    <col min="3" max="4" width="0" style="0" hidden="1" customWidth="1"/>
    <col min="5" max="5" width="4.75390625" style="0" customWidth="1"/>
    <col min="6" max="6" width="18.375" style="0" customWidth="1"/>
    <col min="7" max="7" width="20.00390625" style="0" customWidth="1"/>
    <col min="8" max="13" width="4.75390625" style="0" customWidth="1"/>
    <col min="14" max="15" width="6.375" style="0" customWidth="1"/>
    <col min="16" max="16" width="6.625" style="0" customWidth="1"/>
    <col min="17" max="17" width="5.25390625" style="0" customWidth="1"/>
  </cols>
  <sheetData>
    <row r="1" ht="15.75">
      <c r="E1" s="40" t="s">
        <v>360</v>
      </c>
    </row>
    <row r="2" ht="15.75">
      <c r="E2" s="40" t="s">
        <v>396</v>
      </c>
    </row>
    <row r="3" ht="15">
      <c r="E3" s="41" t="s">
        <v>409</v>
      </c>
    </row>
    <row r="4" ht="9.75" customHeight="1">
      <c r="E4" s="40"/>
    </row>
    <row r="5" ht="12.75">
      <c r="E5" s="42" t="s">
        <v>417</v>
      </c>
    </row>
    <row r="6" ht="12.75">
      <c r="E6" s="42" t="s">
        <v>418</v>
      </c>
    </row>
    <row r="7" ht="12.75">
      <c r="E7" s="42" t="s">
        <v>419</v>
      </c>
    </row>
    <row r="8" spans="2:16" ht="13.5" thickBot="1">
      <c r="B8" s="505"/>
      <c r="C8" s="505"/>
      <c r="D8" s="505"/>
      <c r="E8" s="505"/>
      <c r="F8" s="505"/>
      <c r="G8" s="505"/>
      <c r="H8" s="506" t="s">
        <v>219</v>
      </c>
      <c r="I8" s="506" t="s">
        <v>220</v>
      </c>
      <c r="J8" s="506" t="s">
        <v>221</v>
      </c>
      <c r="K8" s="506" t="s">
        <v>222</v>
      </c>
      <c r="L8" s="506" t="s">
        <v>223</v>
      </c>
      <c r="M8" s="506" t="s">
        <v>224</v>
      </c>
      <c r="N8" s="506" t="s">
        <v>370</v>
      </c>
      <c r="O8" s="504" t="s">
        <v>371</v>
      </c>
      <c r="P8" s="504" t="s">
        <v>370</v>
      </c>
    </row>
    <row r="9" spans="2:17" s="45" customFormat="1" ht="12.75">
      <c r="B9" s="10">
        <f aca="true" t="shared" si="0" ref="B9:C38">IF(B8=0,1,B8+1)</f>
        <v>1</v>
      </c>
      <c r="C9" s="10">
        <f t="shared" si="0"/>
        <v>1</v>
      </c>
      <c r="D9" s="10">
        <v>8</v>
      </c>
      <c r="E9" s="10">
        <v>147</v>
      </c>
      <c r="F9" s="2" t="s">
        <v>164</v>
      </c>
      <c r="G9" s="39" t="s">
        <v>420</v>
      </c>
      <c r="H9" s="11">
        <v>97</v>
      </c>
      <c r="I9" s="11">
        <v>99</v>
      </c>
      <c r="J9" s="11">
        <v>100</v>
      </c>
      <c r="K9" s="11">
        <v>99</v>
      </c>
      <c r="L9" s="11">
        <v>97</v>
      </c>
      <c r="M9" s="11">
        <v>97</v>
      </c>
      <c r="N9" s="10">
        <f aca="true" t="shared" si="1" ref="N9:N38">SUM(H9:M9)</f>
        <v>589</v>
      </c>
      <c r="O9" s="44">
        <v>100.3</v>
      </c>
      <c r="P9" s="69">
        <f aca="true" t="shared" si="2" ref="P9:P16">SUM(N9,O9)</f>
        <v>689.3</v>
      </c>
      <c r="Q9" s="16"/>
    </row>
    <row r="10" spans="2:17" s="45" customFormat="1" ht="12.75">
      <c r="B10" s="10">
        <f t="shared" si="0"/>
        <v>2</v>
      </c>
      <c r="C10" s="10">
        <f t="shared" si="0"/>
        <v>2</v>
      </c>
      <c r="D10" s="10">
        <v>19</v>
      </c>
      <c r="E10" s="10">
        <v>166</v>
      </c>
      <c r="F10" s="2" t="s">
        <v>165</v>
      </c>
      <c r="G10" s="36" t="s">
        <v>13</v>
      </c>
      <c r="H10" s="10">
        <v>93</v>
      </c>
      <c r="I10" s="10">
        <v>96</v>
      </c>
      <c r="J10" s="10">
        <v>98</v>
      </c>
      <c r="K10" s="10">
        <v>98</v>
      </c>
      <c r="L10" s="10">
        <v>98</v>
      </c>
      <c r="M10" s="10">
        <v>99</v>
      </c>
      <c r="N10" s="10">
        <f t="shared" si="1"/>
        <v>582</v>
      </c>
      <c r="O10" s="44">
        <v>101.6</v>
      </c>
      <c r="P10" s="69">
        <f t="shared" si="2"/>
        <v>683.6</v>
      </c>
      <c r="Q10" s="16"/>
    </row>
    <row r="11" spans="2:17" s="45" customFormat="1" ht="12.75">
      <c r="B11" s="10">
        <f t="shared" si="0"/>
        <v>3</v>
      </c>
      <c r="C11" s="10">
        <f t="shared" si="0"/>
        <v>3</v>
      </c>
      <c r="D11" s="10">
        <v>11</v>
      </c>
      <c r="E11" s="10">
        <v>160</v>
      </c>
      <c r="F11" s="2" t="s">
        <v>166</v>
      </c>
      <c r="G11" s="39" t="s">
        <v>1</v>
      </c>
      <c r="H11" s="10">
        <v>99</v>
      </c>
      <c r="I11" s="11">
        <v>94</v>
      </c>
      <c r="J11" s="11">
        <v>97</v>
      </c>
      <c r="K11" s="11">
        <v>95</v>
      </c>
      <c r="L11" s="11">
        <v>95</v>
      </c>
      <c r="M11" s="11">
        <v>96</v>
      </c>
      <c r="N11" s="10">
        <f t="shared" si="1"/>
        <v>576</v>
      </c>
      <c r="O11" s="44">
        <v>93.8</v>
      </c>
      <c r="P11" s="69">
        <f t="shared" si="2"/>
        <v>669.8</v>
      </c>
      <c r="Q11" s="16"/>
    </row>
    <row r="12" spans="2:17" s="45" customFormat="1" ht="12.75">
      <c r="B12" s="10">
        <f t="shared" si="0"/>
        <v>4</v>
      </c>
      <c r="C12" s="10">
        <f t="shared" si="0"/>
        <v>4</v>
      </c>
      <c r="D12" s="10">
        <v>2</v>
      </c>
      <c r="E12" s="10">
        <v>142</v>
      </c>
      <c r="F12" s="2" t="s">
        <v>167</v>
      </c>
      <c r="G12" s="36" t="s">
        <v>1</v>
      </c>
      <c r="H12" s="10">
        <v>94</v>
      </c>
      <c r="I12" s="10">
        <v>95</v>
      </c>
      <c r="J12" s="10">
        <v>95</v>
      </c>
      <c r="K12" s="10">
        <v>96</v>
      </c>
      <c r="L12" s="10">
        <v>95</v>
      </c>
      <c r="M12" s="10">
        <v>98</v>
      </c>
      <c r="N12" s="10">
        <f t="shared" si="1"/>
        <v>573</v>
      </c>
      <c r="O12" s="44">
        <v>96.7</v>
      </c>
      <c r="P12" s="69">
        <f t="shared" si="2"/>
        <v>669.7</v>
      </c>
      <c r="Q12" s="16"/>
    </row>
    <row r="13" spans="2:17" s="45" customFormat="1" ht="12.75">
      <c r="B13" s="10">
        <f t="shared" si="0"/>
        <v>5</v>
      </c>
      <c r="C13" s="10">
        <f t="shared" si="0"/>
        <v>5</v>
      </c>
      <c r="D13" s="10">
        <v>5</v>
      </c>
      <c r="E13" s="10">
        <v>161</v>
      </c>
      <c r="F13" s="2" t="s">
        <v>168</v>
      </c>
      <c r="G13" s="36" t="s">
        <v>169</v>
      </c>
      <c r="H13" s="10">
        <v>94</v>
      </c>
      <c r="I13" s="10">
        <v>95</v>
      </c>
      <c r="J13" s="10">
        <v>93</v>
      </c>
      <c r="K13" s="10">
        <v>96</v>
      </c>
      <c r="L13" s="10">
        <v>95</v>
      </c>
      <c r="M13" s="10">
        <v>96</v>
      </c>
      <c r="N13" s="10">
        <f t="shared" si="1"/>
        <v>569</v>
      </c>
      <c r="O13" s="44">
        <v>96.8</v>
      </c>
      <c r="P13" s="69">
        <f t="shared" si="2"/>
        <v>665.8</v>
      </c>
      <c r="Q13" s="16"/>
    </row>
    <row r="14" spans="2:17" s="45" customFormat="1" ht="12.75">
      <c r="B14" s="10">
        <f t="shared" si="0"/>
        <v>6</v>
      </c>
      <c r="C14" s="10">
        <f t="shared" si="0"/>
        <v>6</v>
      </c>
      <c r="D14" s="10">
        <v>31</v>
      </c>
      <c r="E14" s="10">
        <v>141</v>
      </c>
      <c r="F14" s="2" t="s">
        <v>170</v>
      </c>
      <c r="G14" s="36" t="s">
        <v>169</v>
      </c>
      <c r="H14" s="10">
        <v>95</v>
      </c>
      <c r="I14" s="10">
        <v>95</v>
      </c>
      <c r="J14" s="10">
        <v>97</v>
      </c>
      <c r="K14" s="10">
        <v>97</v>
      </c>
      <c r="L14" s="10">
        <v>94</v>
      </c>
      <c r="M14" s="10">
        <v>97</v>
      </c>
      <c r="N14" s="10">
        <f t="shared" si="1"/>
        <v>575</v>
      </c>
      <c r="O14" s="44">
        <v>89.9</v>
      </c>
      <c r="P14" s="69">
        <f t="shared" si="2"/>
        <v>664.9</v>
      </c>
      <c r="Q14" s="16"/>
    </row>
    <row r="15" spans="2:17" s="45" customFormat="1" ht="12.75">
      <c r="B15" s="10">
        <f t="shared" si="0"/>
        <v>7</v>
      </c>
      <c r="C15" s="10">
        <f t="shared" si="0"/>
        <v>7</v>
      </c>
      <c r="D15" s="10">
        <v>27</v>
      </c>
      <c r="E15" s="10">
        <v>148</v>
      </c>
      <c r="F15" s="2" t="s">
        <v>171</v>
      </c>
      <c r="G15" s="36" t="s">
        <v>420</v>
      </c>
      <c r="H15" s="11">
        <v>91</v>
      </c>
      <c r="I15" s="11">
        <v>98</v>
      </c>
      <c r="J15" s="11">
        <v>94</v>
      </c>
      <c r="K15" s="11">
        <v>96</v>
      </c>
      <c r="L15" s="11">
        <v>97</v>
      </c>
      <c r="M15" s="11">
        <v>93</v>
      </c>
      <c r="N15" s="10">
        <f t="shared" si="1"/>
        <v>569</v>
      </c>
      <c r="O15" s="44">
        <v>94</v>
      </c>
      <c r="P15" s="69">
        <f t="shared" si="2"/>
        <v>663</v>
      </c>
      <c r="Q15" s="16"/>
    </row>
    <row r="16" spans="2:17" s="45" customFormat="1" ht="13.5" thickBot="1">
      <c r="B16" s="70">
        <f t="shared" si="0"/>
        <v>8</v>
      </c>
      <c r="C16" s="70">
        <f t="shared" si="0"/>
        <v>8</v>
      </c>
      <c r="D16" s="70">
        <v>26</v>
      </c>
      <c r="E16" s="70">
        <v>158</v>
      </c>
      <c r="F16" s="71" t="s">
        <v>172</v>
      </c>
      <c r="G16" s="60" t="s">
        <v>421</v>
      </c>
      <c r="H16" s="70">
        <v>97</v>
      </c>
      <c r="I16" s="70">
        <v>93</v>
      </c>
      <c r="J16" s="70">
        <v>95</v>
      </c>
      <c r="K16" s="70">
        <v>94</v>
      </c>
      <c r="L16" s="70">
        <v>96</v>
      </c>
      <c r="M16" s="70">
        <v>93</v>
      </c>
      <c r="N16" s="70">
        <f t="shared" si="1"/>
        <v>568</v>
      </c>
      <c r="O16" s="72">
        <v>0</v>
      </c>
      <c r="P16" s="73">
        <f t="shared" si="2"/>
        <v>568</v>
      </c>
      <c r="Q16" s="16"/>
    </row>
    <row r="17" spans="2:17" ht="12.75">
      <c r="B17" s="1">
        <f t="shared" si="0"/>
        <v>9</v>
      </c>
      <c r="C17" s="1">
        <f t="shared" si="0"/>
        <v>9</v>
      </c>
      <c r="D17" s="1">
        <v>4</v>
      </c>
      <c r="E17" s="1">
        <v>157</v>
      </c>
      <c r="F17" s="33" t="s">
        <v>173</v>
      </c>
      <c r="G17" s="7" t="s">
        <v>421</v>
      </c>
      <c r="H17" s="1">
        <v>93</v>
      </c>
      <c r="I17" s="1">
        <v>94</v>
      </c>
      <c r="J17" s="1">
        <v>92</v>
      </c>
      <c r="K17" s="1">
        <v>92</v>
      </c>
      <c r="L17" s="1">
        <v>95</v>
      </c>
      <c r="M17" s="1">
        <v>99</v>
      </c>
      <c r="N17" s="1">
        <f t="shared" si="1"/>
        <v>565</v>
      </c>
      <c r="O17" s="8"/>
      <c r="P17" s="5"/>
      <c r="Q17" s="16"/>
    </row>
    <row r="18" spans="2:17" ht="12.75">
      <c r="B18" s="1">
        <f t="shared" si="0"/>
        <v>10</v>
      </c>
      <c r="C18" s="1">
        <f t="shared" si="0"/>
        <v>10</v>
      </c>
      <c r="D18" s="1">
        <v>3</v>
      </c>
      <c r="E18" s="1">
        <v>149</v>
      </c>
      <c r="F18" s="33" t="s">
        <v>174</v>
      </c>
      <c r="G18" s="3" t="s">
        <v>175</v>
      </c>
      <c r="H18" s="1">
        <v>95</v>
      </c>
      <c r="I18" s="1">
        <v>95</v>
      </c>
      <c r="J18" s="1">
        <v>96</v>
      </c>
      <c r="K18" s="1">
        <v>89</v>
      </c>
      <c r="L18" s="1">
        <v>94</v>
      </c>
      <c r="M18" s="1">
        <v>96</v>
      </c>
      <c r="N18" s="1">
        <f t="shared" si="1"/>
        <v>565</v>
      </c>
      <c r="O18" s="10"/>
      <c r="P18" s="5"/>
      <c r="Q18" s="16"/>
    </row>
    <row r="19" spans="2:17" ht="12.75">
      <c r="B19" s="1">
        <f t="shared" si="0"/>
        <v>11</v>
      </c>
      <c r="C19" s="1">
        <f t="shared" si="0"/>
        <v>11</v>
      </c>
      <c r="D19" s="1">
        <v>20</v>
      </c>
      <c r="E19" s="1">
        <v>167</v>
      </c>
      <c r="F19" s="33" t="s">
        <v>176</v>
      </c>
      <c r="G19" s="3" t="s">
        <v>161</v>
      </c>
      <c r="H19" s="1">
        <v>93</v>
      </c>
      <c r="I19" s="1">
        <v>93</v>
      </c>
      <c r="J19" s="1">
        <v>94</v>
      </c>
      <c r="K19" s="1">
        <v>99</v>
      </c>
      <c r="L19" s="1">
        <v>91</v>
      </c>
      <c r="M19" s="1">
        <v>94</v>
      </c>
      <c r="N19" s="1">
        <f t="shared" si="1"/>
        <v>564</v>
      </c>
      <c r="O19" s="8"/>
      <c r="P19" s="5"/>
      <c r="Q19" s="16"/>
    </row>
    <row r="20" spans="2:17" ht="12.75">
      <c r="B20" s="1">
        <f t="shared" si="0"/>
        <v>12</v>
      </c>
      <c r="C20" s="1">
        <f t="shared" si="0"/>
        <v>12</v>
      </c>
      <c r="D20" s="1">
        <v>25</v>
      </c>
      <c r="E20" s="1">
        <v>155</v>
      </c>
      <c r="F20" s="33" t="s">
        <v>177</v>
      </c>
      <c r="G20" s="3" t="s">
        <v>88</v>
      </c>
      <c r="H20" s="9">
        <v>94</v>
      </c>
      <c r="I20" s="1">
        <v>96</v>
      </c>
      <c r="J20" s="1">
        <v>92</v>
      </c>
      <c r="K20" s="1">
        <v>93</v>
      </c>
      <c r="L20" s="1">
        <v>94</v>
      </c>
      <c r="M20" s="1">
        <v>93</v>
      </c>
      <c r="N20" s="1">
        <f t="shared" si="1"/>
        <v>562</v>
      </c>
      <c r="O20" s="10"/>
      <c r="P20" s="5"/>
      <c r="Q20" s="16"/>
    </row>
    <row r="21" spans="2:17" ht="12.75">
      <c r="B21" s="1">
        <f t="shared" si="0"/>
        <v>13</v>
      </c>
      <c r="C21" s="1">
        <f t="shared" si="0"/>
        <v>13</v>
      </c>
      <c r="D21" s="1">
        <v>10</v>
      </c>
      <c r="E21" s="1">
        <v>143</v>
      </c>
      <c r="F21" s="33" t="s">
        <v>178</v>
      </c>
      <c r="G21" s="3" t="s">
        <v>169</v>
      </c>
      <c r="H21" s="1">
        <v>96</v>
      </c>
      <c r="I21" s="1">
        <v>92</v>
      </c>
      <c r="J21" s="1">
        <v>94</v>
      </c>
      <c r="K21" s="1">
        <v>92</v>
      </c>
      <c r="L21" s="1">
        <v>93</v>
      </c>
      <c r="M21" s="1">
        <v>94</v>
      </c>
      <c r="N21" s="1">
        <f t="shared" si="1"/>
        <v>561</v>
      </c>
      <c r="O21" s="8"/>
      <c r="P21" s="5"/>
      <c r="Q21" s="16"/>
    </row>
    <row r="22" spans="2:17" ht="12.75">
      <c r="B22" s="1">
        <f t="shared" si="0"/>
        <v>14</v>
      </c>
      <c r="C22" s="1">
        <f t="shared" si="0"/>
        <v>14</v>
      </c>
      <c r="D22" s="1">
        <v>9</v>
      </c>
      <c r="E22" s="1">
        <v>145</v>
      </c>
      <c r="F22" s="33" t="s">
        <v>179</v>
      </c>
      <c r="G22" s="3" t="s">
        <v>108</v>
      </c>
      <c r="H22" s="1">
        <v>85</v>
      </c>
      <c r="I22" s="1">
        <v>95</v>
      </c>
      <c r="J22" s="1">
        <v>95</v>
      </c>
      <c r="K22" s="1">
        <v>96</v>
      </c>
      <c r="L22" s="1">
        <v>91</v>
      </c>
      <c r="M22" s="1">
        <v>93</v>
      </c>
      <c r="N22" s="1">
        <f t="shared" si="1"/>
        <v>555</v>
      </c>
      <c r="O22" s="10"/>
      <c r="P22" s="5"/>
      <c r="Q22" s="16"/>
    </row>
    <row r="23" spans="2:17" ht="12.75">
      <c r="B23" s="1">
        <f t="shared" si="0"/>
        <v>15</v>
      </c>
      <c r="C23" s="1">
        <f t="shared" si="0"/>
        <v>15</v>
      </c>
      <c r="D23" s="1">
        <v>29</v>
      </c>
      <c r="E23" s="1">
        <v>154</v>
      </c>
      <c r="F23" s="33" t="s">
        <v>180</v>
      </c>
      <c r="G23" s="3" t="s">
        <v>181</v>
      </c>
      <c r="H23" s="1">
        <v>92</v>
      </c>
      <c r="I23" s="1">
        <v>92</v>
      </c>
      <c r="J23" s="1">
        <v>93</v>
      </c>
      <c r="K23" s="1">
        <v>95</v>
      </c>
      <c r="L23" s="1">
        <v>92</v>
      </c>
      <c r="M23" s="1">
        <v>90</v>
      </c>
      <c r="N23" s="1">
        <f t="shared" si="1"/>
        <v>554</v>
      </c>
      <c r="O23" s="8"/>
      <c r="P23" s="5"/>
      <c r="Q23" s="16"/>
    </row>
    <row r="24" spans="2:17" ht="12.75">
      <c r="B24" s="1">
        <f t="shared" si="0"/>
        <v>16</v>
      </c>
      <c r="C24" s="1">
        <f t="shared" si="0"/>
        <v>16</v>
      </c>
      <c r="D24" s="1">
        <v>28</v>
      </c>
      <c r="E24" s="1">
        <v>165</v>
      </c>
      <c r="F24" s="37" t="s">
        <v>182</v>
      </c>
      <c r="G24" s="38" t="s">
        <v>183</v>
      </c>
      <c r="H24" s="9">
        <v>92</v>
      </c>
      <c r="I24" s="1">
        <v>92</v>
      </c>
      <c r="J24" s="1">
        <v>94</v>
      </c>
      <c r="K24" s="1">
        <v>93</v>
      </c>
      <c r="L24" s="1">
        <v>88</v>
      </c>
      <c r="M24" s="1">
        <v>90</v>
      </c>
      <c r="N24" s="1">
        <f t="shared" si="1"/>
        <v>549</v>
      </c>
      <c r="O24" s="10"/>
      <c r="P24" s="5"/>
      <c r="Q24" s="16"/>
    </row>
    <row r="25" spans="2:17" ht="12.75">
      <c r="B25" s="1">
        <f t="shared" si="0"/>
        <v>17</v>
      </c>
      <c r="C25" s="1">
        <f t="shared" si="0"/>
        <v>17</v>
      </c>
      <c r="D25" s="1">
        <v>7</v>
      </c>
      <c r="E25" s="1">
        <v>168</v>
      </c>
      <c r="F25" s="33" t="s">
        <v>184</v>
      </c>
      <c r="G25" s="3" t="s">
        <v>82</v>
      </c>
      <c r="H25" s="1">
        <v>91</v>
      </c>
      <c r="I25" s="1">
        <v>94</v>
      </c>
      <c r="J25" s="1">
        <v>89</v>
      </c>
      <c r="K25" s="1">
        <v>93</v>
      </c>
      <c r="L25" s="1">
        <v>93</v>
      </c>
      <c r="M25" s="1">
        <v>88</v>
      </c>
      <c r="N25" s="1">
        <f t="shared" si="1"/>
        <v>548</v>
      </c>
      <c r="O25" s="10"/>
      <c r="P25" s="5"/>
      <c r="Q25" s="16"/>
    </row>
    <row r="26" spans="2:17" ht="12.75">
      <c r="B26" s="1">
        <f t="shared" si="0"/>
        <v>18</v>
      </c>
      <c r="C26" s="1">
        <f t="shared" si="0"/>
        <v>18</v>
      </c>
      <c r="D26" s="1">
        <v>15</v>
      </c>
      <c r="E26" s="1">
        <v>156</v>
      </c>
      <c r="F26" s="33" t="s">
        <v>185</v>
      </c>
      <c r="G26" s="3" t="s">
        <v>9</v>
      </c>
      <c r="H26" s="1">
        <v>89</v>
      </c>
      <c r="I26" s="1">
        <v>93</v>
      </c>
      <c r="J26" s="1">
        <v>90</v>
      </c>
      <c r="K26" s="1">
        <v>93</v>
      </c>
      <c r="L26" s="1">
        <v>89</v>
      </c>
      <c r="M26" s="1">
        <v>92</v>
      </c>
      <c r="N26" s="1">
        <f t="shared" si="1"/>
        <v>546</v>
      </c>
      <c r="O26" s="10"/>
      <c r="P26" s="5"/>
      <c r="Q26" s="16"/>
    </row>
    <row r="27" spans="2:17" ht="12.75">
      <c r="B27" s="1">
        <f t="shared" si="0"/>
        <v>19</v>
      </c>
      <c r="C27" s="1">
        <f t="shared" si="0"/>
        <v>19</v>
      </c>
      <c r="D27" s="1">
        <v>24</v>
      </c>
      <c r="E27" s="1">
        <v>151</v>
      </c>
      <c r="F27" s="33" t="s">
        <v>186</v>
      </c>
      <c r="G27" s="7" t="s">
        <v>175</v>
      </c>
      <c r="H27" s="9">
        <v>87</v>
      </c>
      <c r="I27" s="9">
        <v>93</v>
      </c>
      <c r="J27" s="9">
        <v>91</v>
      </c>
      <c r="K27" s="9">
        <v>92</v>
      </c>
      <c r="L27" s="9">
        <v>92</v>
      </c>
      <c r="M27" s="9">
        <v>91</v>
      </c>
      <c r="N27" s="1">
        <f t="shared" si="1"/>
        <v>546</v>
      </c>
      <c r="O27" s="10"/>
      <c r="P27" s="5"/>
      <c r="Q27" s="16"/>
    </row>
    <row r="28" spans="2:17" ht="12.75">
      <c r="B28" s="1">
        <f t="shared" si="0"/>
        <v>20</v>
      </c>
      <c r="C28" s="1">
        <f t="shared" si="0"/>
        <v>20</v>
      </c>
      <c r="D28" s="1">
        <v>1</v>
      </c>
      <c r="E28" s="1">
        <v>146</v>
      </c>
      <c r="F28" s="33" t="s">
        <v>187</v>
      </c>
      <c r="G28" s="3" t="s">
        <v>424</v>
      </c>
      <c r="H28" s="9">
        <v>93</v>
      </c>
      <c r="I28" s="1">
        <v>94</v>
      </c>
      <c r="J28" s="1">
        <v>89</v>
      </c>
      <c r="K28" s="1">
        <v>89</v>
      </c>
      <c r="L28" s="1">
        <v>90</v>
      </c>
      <c r="M28" s="1">
        <v>91</v>
      </c>
      <c r="N28" s="1">
        <f t="shared" si="1"/>
        <v>546</v>
      </c>
      <c r="O28" s="10"/>
      <c r="P28" s="12"/>
      <c r="Q28" s="16"/>
    </row>
    <row r="29" spans="2:17" ht="12.75">
      <c r="B29" s="1">
        <f t="shared" si="0"/>
        <v>21</v>
      </c>
      <c r="C29" s="1">
        <f t="shared" si="0"/>
        <v>21</v>
      </c>
      <c r="D29" s="1">
        <v>21</v>
      </c>
      <c r="E29" s="1">
        <v>169</v>
      </c>
      <c r="F29" s="33" t="s">
        <v>188</v>
      </c>
      <c r="G29" s="3" t="s">
        <v>82</v>
      </c>
      <c r="H29" s="1">
        <v>93</v>
      </c>
      <c r="I29" s="1">
        <v>89</v>
      </c>
      <c r="J29" s="1">
        <v>91</v>
      </c>
      <c r="K29" s="1">
        <v>92</v>
      </c>
      <c r="L29" s="1">
        <v>90</v>
      </c>
      <c r="M29" s="1">
        <v>90</v>
      </c>
      <c r="N29" s="1">
        <f t="shared" si="1"/>
        <v>545</v>
      </c>
      <c r="O29" s="10"/>
      <c r="P29" s="5"/>
      <c r="Q29" s="16"/>
    </row>
    <row r="30" spans="2:17" ht="12.75">
      <c r="B30" s="1">
        <f t="shared" si="0"/>
        <v>22</v>
      </c>
      <c r="C30" s="1">
        <f t="shared" si="0"/>
        <v>22</v>
      </c>
      <c r="D30" s="1">
        <v>23</v>
      </c>
      <c r="E30" s="1">
        <v>144</v>
      </c>
      <c r="F30" s="33" t="s">
        <v>189</v>
      </c>
      <c r="G30" s="3" t="s">
        <v>3</v>
      </c>
      <c r="H30" s="1">
        <v>89</v>
      </c>
      <c r="I30" s="1">
        <v>86</v>
      </c>
      <c r="J30" s="1">
        <v>91</v>
      </c>
      <c r="K30" s="1">
        <v>91</v>
      </c>
      <c r="L30" s="1">
        <v>92</v>
      </c>
      <c r="M30" s="1">
        <v>93</v>
      </c>
      <c r="N30" s="1">
        <f t="shared" si="1"/>
        <v>542</v>
      </c>
      <c r="O30" s="10"/>
      <c r="P30" s="5"/>
      <c r="Q30" s="16"/>
    </row>
    <row r="31" spans="2:17" ht="12.75">
      <c r="B31" s="1">
        <f t="shared" si="0"/>
        <v>23</v>
      </c>
      <c r="C31" s="1">
        <f t="shared" si="0"/>
        <v>23</v>
      </c>
      <c r="D31" s="1">
        <v>12</v>
      </c>
      <c r="E31" s="1">
        <v>159</v>
      </c>
      <c r="F31" s="33" t="s">
        <v>190</v>
      </c>
      <c r="G31" s="7" t="s">
        <v>421</v>
      </c>
      <c r="H31" s="1">
        <v>89</v>
      </c>
      <c r="I31" s="1">
        <v>88</v>
      </c>
      <c r="J31" s="1">
        <v>93</v>
      </c>
      <c r="K31" s="1">
        <v>86</v>
      </c>
      <c r="L31" s="1">
        <v>89</v>
      </c>
      <c r="M31" s="1">
        <v>93</v>
      </c>
      <c r="N31" s="1">
        <f t="shared" si="1"/>
        <v>538</v>
      </c>
      <c r="O31" s="10"/>
      <c r="P31" s="5"/>
      <c r="Q31" s="16"/>
    </row>
    <row r="32" spans="2:17" ht="12.75">
      <c r="B32" s="1">
        <f t="shared" si="0"/>
        <v>24</v>
      </c>
      <c r="C32" s="1">
        <f t="shared" si="0"/>
        <v>24</v>
      </c>
      <c r="D32" s="1">
        <v>6</v>
      </c>
      <c r="E32" s="1">
        <v>163</v>
      </c>
      <c r="F32" s="33" t="s">
        <v>191</v>
      </c>
      <c r="G32" s="3" t="s">
        <v>183</v>
      </c>
      <c r="H32" s="1">
        <v>84</v>
      </c>
      <c r="I32" s="1">
        <v>92</v>
      </c>
      <c r="J32" s="1">
        <v>90</v>
      </c>
      <c r="K32" s="1">
        <v>89</v>
      </c>
      <c r="L32" s="1">
        <v>90</v>
      </c>
      <c r="M32" s="1">
        <v>91</v>
      </c>
      <c r="N32" s="1">
        <f t="shared" si="1"/>
        <v>536</v>
      </c>
      <c r="O32" s="10"/>
      <c r="P32" s="5"/>
      <c r="Q32" s="16"/>
    </row>
    <row r="33" spans="2:17" ht="12.75">
      <c r="B33" s="1">
        <f t="shared" si="0"/>
        <v>25</v>
      </c>
      <c r="C33" s="1">
        <f t="shared" si="0"/>
        <v>25</v>
      </c>
      <c r="D33" s="1">
        <v>16</v>
      </c>
      <c r="E33" s="1">
        <v>152</v>
      </c>
      <c r="F33" s="33" t="s">
        <v>192</v>
      </c>
      <c r="G33" s="3" t="s">
        <v>47</v>
      </c>
      <c r="H33" s="1">
        <v>88</v>
      </c>
      <c r="I33" s="1">
        <v>90</v>
      </c>
      <c r="J33" s="1">
        <v>89</v>
      </c>
      <c r="K33" s="1">
        <v>87</v>
      </c>
      <c r="L33" s="1">
        <v>91</v>
      </c>
      <c r="M33" s="1">
        <v>87</v>
      </c>
      <c r="N33" s="1">
        <f t="shared" si="1"/>
        <v>532</v>
      </c>
      <c r="O33" s="10"/>
      <c r="P33" s="5"/>
      <c r="Q33" s="16"/>
    </row>
    <row r="34" spans="2:17" ht="12.75">
      <c r="B34" s="1">
        <f t="shared" si="0"/>
        <v>26</v>
      </c>
      <c r="C34" s="1">
        <f t="shared" si="0"/>
        <v>26</v>
      </c>
      <c r="D34" s="1">
        <v>32</v>
      </c>
      <c r="E34" s="1">
        <v>172</v>
      </c>
      <c r="F34" s="33" t="s">
        <v>193</v>
      </c>
      <c r="G34" s="3" t="s">
        <v>181</v>
      </c>
      <c r="H34" s="1">
        <v>90</v>
      </c>
      <c r="I34" s="1">
        <v>91</v>
      </c>
      <c r="J34" s="1">
        <v>85</v>
      </c>
      <c r="K34" s="1">
        <v>94</v>
      </c>
      <c r="L34" s="1">
        <v>85</v>
      </c>
      <c r="M34" s="1">
        <v>86</v>
      </c>
      <c r="N34" s="1">
        <f t="shared" si="1"/>
        <v>531</v>
      </c>
      <c r="O34" s="10"/>
      <c r="P34" s="5"/>
      <c r="Q34" s="16"/>
    </row>
    <row r="35" spans="2:17" ht="12.75">
      <c r="B35" s="1">
        <f t="shared" si="0"/>
        <v>27</v>
      </c>
      <c r="C35" s="1">
        <f t="shared" si="0"/>
        <v>27</v>
      </c>
      <c r="D35" s="1">
        <v>17</v>
      </c>
      <c r="E35" s="1">
        <v>171</v>
      </c>
      <c r="F35" s="33" t="s">
        <v>194</v>
      </c>
      <c r="G35" s="3" t="s">
        <v>93</v>
      </c>
      <c r="H35" s="1">
        <v>90</v>
      </c>
      <c r="I35" s="1">
        <v>86</v>
      </c>
      <c r="J35" s="1">
        <v>87</v>
      </c>
      <c r="K35" s="1">
        <v>87</v>
      </c>
      <c r="L35" s="1">
        <v>85</v>
      </c>
      <c r="M35" s="1">
        <v>94</v>
      </c>
      <c r="N35" s="1">
        <f t="shared" si="1"/>
        <v>529</v>
      </c>
      <c r="O35" s="10"/>
      <c r="P35" s="5"/>
      <c r="Q35" s="16"/>
    </row>
    <row r="36" spans="2:17" ht="12.75">
      <c r="B36" s="1">
        <f t="shared" si="0"/>
        <v>28</v>
      </c>
      <c r="C36" s="1">
        <f t="shared" si="0"/>
        <v>28</v>
      </c>
      <c r="D36" s="1">
        <v>13</v>
      </c>
      <c r="E36" s="1">
        <v>170</v>
      </c>
      <c r="F36" s="33" t="s">
        <v>195</v>
      </c>
      <c r="G36" s="3" t="s">
        <v>82</v>
      </c>
      <c r="H36" s="1">
        <v>89</v>
      </c>
      <c r="I36" s="1">
        <v>88</v>
      </c>
      <c r="J36" s="1">
        <v>82</v>
      </c>
      <c r="K36" s="1">
        <v>91</v>
      </c>
      <c r="L36" s="1">
        <v>88</v>
      </c>
      <c r="M36" s="1">
        <v>90</v>
      </c>
      <c r="N36" s="1">
        <f t="shared" si="1"/>
        <v>528</v>
      </c>
      <c r="O36" s="10"/>
      <c r="P36" s="5"/>
      <c r="Q36" s="16"/>
    </row>
    <row r="37" spans="2:17" ht="12.75">
      <c r="B37" s="1">
        <f t="shared" si="0"/>
        <v>29</v>
      </c>
      <c r="C37" s="1">
        <f t="shared" si="0"/>
        <v>29</v>
      </c>
      <c r="D37" s="1">
        <v>22</v>
      </c>
      <c r="E37" s="1">
        <v>162</v>
      </c>
      <c r="F37" s="33" t="s">
        <v>196</v>
      </c>
      <c r="G37" s="3" t="s">
        <v>1</v>
      </c>
      <c r="H37" s="1">
        <v>86</v>
      </c>
      <c r="I37" s="1">
        <v>84</v>
      </c>
      <c r="J37" s="1">
        <v>91</v>
      </c>
      <c r="K37" s="1">
        <v>88</v>
      </c>
      <c r="L37" s="1">
        <v>85</v>
      </c>
      <c r="M37" s="1">
        <v>86</v>
      </c>
      <c r="N37" s="1">
        <f t="shared" si="1"/>
        <v>520</v>
      </c>
      <c r="O37" s="10"/>
      <c r="P37" s="5"/>
      <c r="Q37" s="16"/>
    </row>
    <row r="38" spans="2:17" ht="12.75">
      <c r="B38" s="1">
        <f t="shared" si="0"/>
        <v>30</v>
      </c>
      <c r="C38" s="1">
        <f t="shared" si="0"/>
        <v>30</v>
      </c>
      <c r="D38" s="1">
        <v>14</v>
      </c>
      <c r="E38" s="1">
        <v>150</v>
      </c>
      <c r="F38" s="33" t="s">
        <v>197</v>
      </c>
      <c r="G38" s="3" t="s">
        <v>175</v>
      </c>
      <c r="H38" s="1">
        <v>79</v>
      </c>
      <c r="I38" s="1">
        <v>83</v>
      </c>
      <c r="J38" s="1">
        <v>82</v>
      </c>
      <c r="K38" s="1">
        <v>83</v>
      </c>
      <c r="L38" s="1">
        <v>80</v>
      </c>
      <c r="M38" s="1">
        <v>90</v>
      </c>
      <c r="N38" s="1">
        <f t="shared" si="1"/>
        <v>497</v>
      </c>
      <c r="O38" s="10"/>
      <c r="P38" s="5"/>
      <c r="Q38" s="16"/>
    </row>
    <row r="39" spans="2:17" ht="9.75" customHeight="1">
      <c r="B39" s="1"/>
      <c r="C39" s="1"/>
      <c r="D39" s="1"/>
      <c r="E39" s="1"/>
      <c r="F39" s="2"/>
      <c r="G39" s="3"/>
      <c r="H39" s="4"/>
      <c r="I39" s="1"/>
      <c r="J39" s="1"/>
      <c r="K39" s="1"/>
      <c r="L39" s="1"/>
      <c r="M39" s="1"/>
      <c r="N39" s="1"/>
      <c r="O39" s="10"/>
      <c r="P39" s="5"/>
      <c r="Q39" s="16"/>
    </row>
    <row r="40" spans="2:17" ht="12.75">
      <c r="B40" s="74" t="s">
        <v>422</v>
      </c>
      <c r="C40" s="11"/>
      <c r="D40" s="11"/>
      <c r="E40" s="11"/>
      <c r="F40" s="21"/>
      <c r="G40" s="11"/>
      <c r="H40" s="11"/>
      <c r="I40" s="11"/>
      <c r="J40" s="11"/>
      <c r="K40" s="11"/>
      <c r="L40" s="11"/>
      <c r="M40" s="11"/>
      <c r="N40" s="11"/>
      <c r="O40" s="22"/>
      <c r="P40" s="22"/>
      <c r="Q40" s="20"/>
    </row>
    <row r="41" spans="2:17" ht="6.75" customHeight="1">
      <c r="B41" s="19"/>
      <c r="C41" s="19"/>
      <c r="D41" s="19"/>
      <c r="E41" s="20"/>
      <c r="F41" s="25"/>
      <c r="G41" s="19"/>
      <c r="H41" s="19"/>
      <c r="I41" s="19"/>
      <c r="J41" s="19"/>
      <c r="K41" s="19"/>
      <c r="L41" s="19"/>
      <c r="M41" s="19"/>
      <c r="N41" s="8"/>
      <c r="O41" s="22"/>
      <c r="P41" s="22"/>
      <c r="Q41" s="20"/>
    </row>
    <row r="42" spans="2:17" ht="13.5" thickBot="1">
      <c r="B42" s="55" t="s">
        <v>372</v>
      </c>
      <c r="C42" s="56"/>
      <c r="D42" s="57"/>
      <c r="E42" s="58"/>
      <c r="F42" s="60" t="s">
        <v>169</v>
      </c>
      <c r="G42" s="57"/>
      <c r="H42" s="58"/>
      <c r="I42" s="57"/>
      <c r="J42" s="57"/>
      <c r="K42" s="57"/>
      <c r="L42" s="57"/>
      <c r="M42" s="59">
        <f>IF(AND(G43="",G44="",G45=""),"",SUM(G43:G45))</f>
        <v>1705</v>
      </c>
      <c r="N42" s="29"/>
      <c r="O42" s="30" t="str">
        <f>F42</f>
        <v>Preddvor</v>
      </c>
      <c r="P42" s="28"/>
      <c r="Q42" s="20"/>
    </row>
    <row r="43" spans="2:17" ht="12.75">
      <c r="B43" s="31" t="e">
        <f>IF(M43=0,"",#REF!)</f>
        <v>#REF!</v>
      </c>
      <c r="C43" s="32"/>
      <c r="D43" s="28"/>
      <c r="E43" s="20"/>
      <c r="F43" s="52" t="s">
        <v>168</v>
      </c>
      <c r="G43" s="53">
        <v>569</v>
      </c>
      <c r="I43" s="28"/>
      <c r="J43" s="28"/>
      <c r="K43" s="28"/>
      <c r="L43" s="28"/>
      <c r="M43" s="34">
        <f>IF(AND(G43="",G44="",G45=""),"",SUM(G43:G45))</f>
        <v>1705</v>
      </c>
      <c r="N43" s="35"/>
      <c r="O43" s="30" t="str">
        <f>F42</f>
        <v>Preddvor</v>
      </c>
      <c r="P43" s="28"/>
      <c r="Q43" s="20"/>
    </row>
    <row r="44" spans="2:17" ht="12.75">
      <c r="B44" s="31" t="e">
        <f>IF(M44=0,"",#REF!)</f>
        <v>#REF!</v>
      </c>
      <c r="C44" s="32"/>
      <c r="D44" s="28"/>
      <c r="E44" s="26"/>
      <c r="F44" s="52" t="s">
        <v>178</v>
      </c>
      <c r="G44" s="53">
        <v>561</v>
      </c>
      <c r="I44" s="28"/>
      <c r="J44" s="28"/>
      <c r="K44" s="28"/>
      <c r="L44" s="28"/>
      <c r="M44" s="34">
        <f>IF(AND(G43="",G44="",G45=""),"",SUM(G43:G45))</f>
        <v>1705</v>
      </c>
      <c r="N44" s="35"/>
      <c r="O44" s="30" t="str">
        <f>F42</f>
        <v>Preddvor</v>
      </c>
      <c r="P44" s="28"/>
      <c r="Q44" s="20"/>
    </row>
    <row r="45" spans="2:17" ht="12.75">
      <c r="B45" s="31" t="e">
        <f>IF(M45=0,"",#REF!)</f>
        <v>#REF!</v>
      </c>
      <c r="C45" s="32"/>
      <c r="D45" s="28"/>
      <c r="E45" s="26"/>
      <c r="F45" s="52" t="s">
        <v>170</v>
      </c>
      <c r="G45" s="53">
        <v>575</v>
      </c>
      <c r="I45" s="28"/>
      <c r="J45" s="28"/>
      <c r="K45" s="28"/>
      <c r="L45" s="28"/>
      <c r="M45" s="34">
        <f>IF(AND(G43="",G44="",G45=""),"",SUM(G43:G45))</f>
        <v>1705</v>
      </c>
      <c r="N45" s="35"/>
      <c r="O45" s="30" t="str">
        <f>F42</f>
        <v>Preddvor</v>
      </c>
      <c r="P45" s="28"/>
      <c r="Q45" s="20"/>
    </row>
    <row r="46" spans="2:17" ht="12.75">
      <c r="B46" s="31" t="e">
        <f>IF(M46=0,"",#REF!)</f>
        <v>#REF!</v>
      </c>
      <c r="C46" s="32"/>
      <c r="D46" s="28"/>
      <c r="E46" s="26"/>
      <c r="F46" s="32" t="str">
        <f>F42</f>
        <v>Preddvor</v>
      </c>
      <c r="G46" s="28"/>
      <c r="H46" s="28"/>
      <c r="I46" s="28"/>
      <c r="J46" s="28"/>
      <c r="K46" s="28"/>
      <c r="L46" s="28"/>
      <c r="M46" s="34">
        <f>IF(AND(G43="",G44="",G45=""),"",SUM(G43:G45))</f>
        <v>1705</v>
      </c>
      <c r="N46" s="35"/>
      <c r="O46" s="30" t="str">
        <f>F42</f>
        <v>Preddvor</v>
      </c>
      <c r="P46" s="28"/>
      <c r="Q46" s="20"/>
    </row>
    <row r="47" spans="2:17" ht="13.5" thickBot="1">
      <c r="B47" s="55" t="s">
        <v>373</v>
      </c>
      <c r="C47" s="56"/>
      <c r="D47" s="57"/>
      <c r="E47" s="58"/>
      <c r="F47" s="60" t="s">
        <v>421</v>
      </c>
      <c r="G47" s="57"/>
      <c r="H47" s="58"/>
      <c r="I47" s="57"/>
      <c r="J47" s="57"/>
      <c r="K47" s="57"/>
      <c r="L47" s="57"/>
      <c r="M47" s="59">
        <f>IF(AND(G48="",G49="",G50=""),"",SUM(G48:G50))</f>
        <v>1671</v>
      </c>
      <c r="N47" s="29"/>
      <c r="O47" s="30" t="str">
        <f>F47</f>
        <v>FLV Hotinja vas</v>
      </c>
      <c r="P47" s="28"/>
      <c r="Q47" s="20"/>
    </row>
    <row r="48" spans="2:17" ht="12.75">
      <c r="B48" s="31" t="e">
        <f>IF(M48=0,"",#REF!)</f>
        <v>#REF!</v>
      </c>
      <c r="C48" s="32"/>
      <c r="D48" s="28"/>
      <c r="E48" s="26"/>
      <c r="F48" s="52" t="s">
        <v>173</v>
      </c>
      <c r="G48" s="53">
        <v>565</v>
      </c>
      <c r="I48" s="28"/>
      <c r="J48" s="28"/>
      <c r="K48" s="28"/>
      <c r="L48" s="28"/>
      <c r="M48" s="34">
        <f>IF(AND(G48="",G49="",G50=""),"",SUM(G48:G50))</f>
        <v>1671</v>
      </c>
      <c r="N48" s="35"/>
      <c r="O48" s="30" t="str">
        <f>F47</f>
        <v>FLV Hotinja vas</v>
      </c>
      <c r="P48" s="28"/>
      <c r="Q48" s="20"/>
    </row>
    <row r="49" spans="2:17" ht="12.75">
      <c r="B49" s="31" t="e">
        <f>IF(M49=0,"",#REF!)</f>
        <v>#REF!</v>
      </c>
      <c r="C49" s="32"/>
      <c r="D49" s="28"/>
      <c r="E49" s="26"/>
      <c r="F49" s="62" t="s">
        <v>172</v>
      </c>
      <c r="G49" s="53">
        <v>568</v>
      </c>
      <c r="I49" s="28"/>
      <c r="J49" s="28"/>
      <c r="K49" s="28"/>
      <c r="L49" s="28"/>
      <c r="M49" s="34">
        <f>IF(AND(G48="",G49="",G50=""),"",SUM(G48:G50))</f>
        <v>1671</v>
      </c>
      <c r="N49" s="35"/>
      <c r="O49" s="30" t="str">
        <f>F47</f>
        <v>FLV Hotinja vas</v>
      </c>
      <c r="P49" s="28"/>
      <c r="Q49" s="20"/>
    </row>
    <row r="50" spans="2:17" ht="12.75">
      <c r="B50" s="31" t="e">
        <f>IF(M50=0,"",#REF!)</f>
        <v>#REF!</v>
      </c>
      <c r="C50" s="32"/>
      <c r="D50" s="28"/>
      <c r="E50" s="26"/>
      <c r="F50" s="52" t="s">
        <v>190</v>
      </c>
      <c r="G50" s="53">
        <v>538</v>
      </c>
      <c r="I50" s="28"/>
      <c r="J50" s="28"/>
      <c r="K50" s="28"/>
      <c r="L50" s="28"/>
      <c r="M50" s="34">
        <f>IF(AND(G48="",G49="",G50=""),"",SUM(G48:G50))</f>
        <v>1671</v>
      </c>
      <c r="N50" s="35"/>
      <c r="O50" s="30" t="str">
        <f>F47</f>
        <v>FLV Hotinja vas</v>
      </c>
      <c r="P50" s="28"/>
      <c r="Q50" s="20"/>
    </row>
    <row r="51" spans="2:17" ht="12.75">
      <c r="B51" s="31" t="e">
        <f>IF(M51=0,"",#REF!)</f>
        <v>#REF!</v>
      </c>
      <c r="C51" s="32"/>
      <c r="D51" s="28"/>
      <c r="E51" s="26"/>
      <c r="F51" s="32" t="str">
        <f>F47</f>
        <v>FLV Hotinja vas</v>
      </c>
      <c r="G51" s="28"/>
      <c r="H51" s="28"/>
      <c r="I51" s="28"/>
      <c r="J51" s="28"/>
      <c r="K51" s="28"/>
      <c r="L51" s="28"/>
      <c r="M51" s="34">
        <f>IF(AND(G48="",G49="",G50=""),"",SUM(G48:G50))</f>
        <v>1671</v>
      </c>
      <c r="N51" s="35"/>
      <c r="O51" s="30" t="str">
        <f>F47</f>
        <v>FLV Hotinja vas</v>
      </c>
      <c r="P51" s="28"/>
      <c r="Q51" s="20"/>
    </row>
    <row r="52" spans="2:17" ht="13.5" thickBot="1">
      <c r="B52" s="55" t="s">
        <v>374</v>
      </c>
      <c r="C52" s="56"/>
      <c r="D52" s="57"/>
      <c r="E52" s="58"/>
      <c r="F52" s="60" t="s">
        <v>1</v>
      </c>
      <c r="G52" s="57"/>
      <c r="H52" s="58"/>
      <c r="I52" s="57"/>
      <c r="J52" s="57"/>
      <c r="K52" s="57"/>
      <c r="L52" s="57"/>
      <c r="M52" s="59">
        <f>IF(AND(G53="",G54="",G55=""),"",SUM(G53:G55))</f>
        <v>1669</v>
      </c>
      <c r="N52" s="29"/>
      <c r="O52" s="30" t="str">
        <f>F52</f>
        <v>Grosuplje</v>
      </c>
      <c r="P52" s="28"/>
      <c r="Q52" s="20"/>
    </row>
    <row r="53" spans="2:17" ht="12.75">
      <c r="B53" s="31" t="e">
        <f>IF(M53=0,"",#REF!)</f>
        <v>#REF!</v>
      </c>
      <c r="C53" s="32"/>
      <c r="D53" s="28"/>
      <c r="E53" s="20"/>
      <c r="F53" s="52" t="s">
        <v>166</v>
      </c>
      <c r="G53" s="53">
        <v>576</v>
      </c>
      <c r="I53" s="28"/>
      <c r="J53" s="28"/>
      <c r="K53" s="28"/>
      <c r="L53" s="28"/>
      <c r="M53" s="34">
        <f>IF(AND(G53="",G54="",G55=""),"",SUM(G53:G55))</f>
        <v>1669</v>
      </c>
      <c r="N53" s="35"/>
      <c r="O53" s="30" t="str">
        <f>F52</f>
        <v>Grosuplje</v>
      </c>
      <c r="P53" s="28"/>
      <c r="Q53" s="20"/>
    </row>
    <row r="54" spans="2:17" ht="12.75">
      <c r="B54" s="31" t="e">
        <f>IF(M54=0,"",#REF!)</f>
        <v>#REF!</v>
      </c>
      <c r="C54" s="32"/>
      <c r="D54" s="28"/>
      <c r="E54" s="26"/>
      <c r="F54" s="52" t="s">
        <v>167</v>
      </c>
      <c r="G54" s="53">
        <v>573</v>
      </c>
      <c r="I54" s="28"/>
      <c r="J54" s="28"/>
      <c r="K54" s="28"/>
      <c r="L54" s="28"/>
      <c r="M54" s="34">
        <f>IF(AND(G53="",G54="",G55=""),"",SUM(G53:G55))</f>
        <v>1669</v>
      </c>
      <c r="N54" s="35"/>
      <c r="O54" s="30" t="str">
        <f>F52</f>
        <v>Grosuplje</v>
      </c>
      <c r="P54" s="28"/>
      <c r="Q54" s="20"/>
    </row>
    <row r="55" spans="2:17" ht="12.75">
      <c r="B55" s="31" t="e">
        <f>IF(M55=0,"",#REF!)</f>
        <v>#REF!</v>
      </c>
      <c r="C55" s="32"/>
      <c r="D55" s="28"/>
      <c r="E55" s="26"/>
      <c r="F55" s="52" t="s">
        <v>196</v>
      </c>
      <c r="G55" s="53">
        <v>520</v>
      </c>
      <c r="I55" s="28"/>
      <c r="J55" s="28"/>
      <c r="K55" s="28"/>
      <c r="L55" s="28"/>
      <c r="M55" s="34">
        <f>IF(AND(G53="",G54="",G55=""),"",SUM(G53:G55))</f>
        <v>1669</v>
      </c>
      <c r="N55" s="35"/>
      <c r="O55" s="30" t="str">
        <f>F52</f>
        <v>Grosuplje</v>
      </c>
      <c r="P55" s="28"/>
      <c r="Q55" s="20"/>
    </row>
    <row r="56" spans="2:17" ht="12.75">
      <c r="B56" s="31" t="e">
        <f>IF(M56=0,"",#REF!)</f>
        <v>#REF!</v>
      </c>
      <c r="C56" s="32"/>
      <c r="D56" s="28"/>
      <c r="E56" s="26"/>
      <c r="F56" s="32" t="str">
        <f>F52</f>
        <v>Grosuplje</v>
      </c>
      <c r="G56" s="28"/>
      <c r="H56" s="28"/>
      <c r="I56" s="28"/>
      <c r="J56" s="28"/>
      <c r="K56" s="28"/>
      <c r="L56" s="28"/>
      <c r="M56" s="34">
        <f>IF(AND(G53="",G54="",G55=""),"",SUM(G53:G55))</f>
        <v>1669</v>
      </c>
      <c r="N56" s="35"/>
      <c r="O56" s="30" t="str">
        <f>F52</f>
        <v>Grosuplje</v>
      </c>
      <c r="P56" s="28"/>
      <c r="Q56" s="20"/>
    </row>
    <row r="57" spans="2:17" ht="13.5" thickBot="1">
      <c r="B57" s="55" t="s">
        <v>375</v>
      </c>
      <c r="C57" s="56"/>
      <c r="D57" s="57"/>
      <c r="E57" s="58"/>
      <c r="F57" s="60" t="s">
        <v>82</v>
      </c>
      <c r="G57" s="57"/>
      <c r="H57" s="58"/>
      <c r="I57" s="57"/>
      <c r="J57" s="57"/>
      <c r="K57" s="57"/>
      <c r="L57" s="57"/>
      <c r="M57" s="59">
        <f>IF(AND(G58="",G59="",G60=""),"",SUM(G58:G60))</f>
        <v>1621</v>
      </c>
      <c r="N57" s="29"/>
      <c r="O57" s="30" t="str">
        <f>F57</f>
        <v>Juteks Žalec</v>
      </c>
      <c r="P57" s="28"/>
      <c r="Q57" s="20"/>
    </row>
    <row r="58" spans="2:17" ht="12.75">
      <c r="B58" s="31" t="e">
        <f>IF(M58=0,"",#REF!)</f>
        <v>#REF!</v>
      </c>
      <c r="C58" s="32"/>
      <c r="D58" s="28"/>
      <c r="E58" s="26"/>
      <c r="F58" s="52" t="s">
        <v>184</v>
      </c>
      <c r="G58" s="53">
        <v>548</v>
      </c>
      <c r="I58" s="28"/>
      <c r="J58" s="28"/>
      <c r="K58" s="28"/>
      <c r="L58" s="28"/>
      <c r="M58" s="34">
        <f>IF(AND(G58="",G59="",G60=""),"",SUM(G58:G60))</f>
        <v>1621</v>
      </c>
      <c r="N58" s="35"/>
      <c r="O58" s="30" t="str">
        <f>F57</f>
        <v>Juteks Žalec</v>
      </c>
      <c r="P58" s="28"/>
      <c r="Q58" s="20"/>
    </row>
    <row r="59" spans="2:17" ht="12.75">
      <c r="B59" s="31" t="e">
        <f>IF(M59=0,"",#REF!)</f>
        <v>#REF!</v>
      </c>
      <c r="C59" s="32"/>
      <c r="D59" s="28"/>
      <c r="E59" s="26"/>
      <c r="F59" s="52" t="s">
        <v>188</v>
      </c>
      <c r="G59" s="53">
        <v>545</v>
      </c>
      <c r="I59" s="28"/>
      <c r="J59" s="28"/>
      <c r="K59" s="28"/>
      <c r="L59" s="28"/>
      <c r="M59" s="34">
        <f>IF(AND(G58="",G59="",G60=""),"",SUM(G58:G60))</f>
        <v>1621</v>
      </c>
      <c r="N59" s="35"/>
      <c r="O59" s="30" t="str">
        <f>F57</f>
        <v>Juteks Žalec</v>
      </c>
      <c r="P59" s="28"/>
      <c r="Q59" s="20"/>
    </row>
    <row r="60" spans="2:17" ht="12.75">
      <c r="B60" s="31" t="e">
        <f>IF(M60=0,"",#REF!)</f>
        <v>#REF!</v>
      </c>
      <c r="C60" s="32"/>
      <c r="D60" s="28"/>
      <c r="E60" s="26"/>
      <c r="F60" s="62" t="s">
        <v>195</v>
      </c>
      <c r="G60" s="53">
        <v>528</v>
      </c>
      <c r="I60" s="28"/>
      <c r="J60" s="28"/>
      <c r="K60" s="28"/>
      <c r="L60" s="28"/>
      <c r="M60" s="34">
        <f>IF(AND(G58="",G59="",G60=""),"",SUM(G58:G60))</f>
        <v>1621</v>
      </c>
      <c r="N60" s="35"/>
      <c r="O60" s="30" t="str">
        <f>F57</f>
        <v>Juteks Žalec</v>
      </c>
      <c r="P60" s="28"/>
      <c r="Q60" s="20"/>
    </row>
    <row r="61" spans="2:17" ht="12.75">
      <c r="B61" s="31" t="e">
        <f>IF(M61=0,"",#REF!)</f>
        <v>#REF!</v>
      </c>
      <c r="C61" s="32"/>
      <c r="D61" s="28"/>
      <c r="E61" s="26"/>
      <c r="F61" s="32" t="str">
        <f>F57</f>
        <v>Juteks Žalec</v>
      </c>
      <c r="G61" s="28"/>
      <c r="H61" s="28"/>
      <c r="I61" s="28"/>
      <c r="J61" s="28"/>
      <c r="K61" s="28"/>
      <c r="L61" s="28"/>
      <c r="M61" s="34">
        <f>IF(AND(G58="",G59="",G60=""),"",SUM(G58:G60))</f>
        <v>1621</v>
      </c>
      <c r="N61" s="35"/>
      <c r="O61" s="30" t="str">
        <f>F57</f>
        <v>Juteks Žalec</v>
      </c>
      <c r="P61" s="28"/>
      <c r="Q61" s="20"/>
    </row>
    <row r="62" spans="2:17" ht="13.5" thickBot="1">
      <c r="B62" s="76" t="s">
        <v>376</v>
      </c>
      <c r="C62" s="65"/>
      <c r="D62" s="77"/>
      <c r="E62" s="68"/>
      <c r="F62" s="67" t="s">
        <v>175</v>
      </c>
      <c r="G62" s="77"/>
      <c r="H62" s="68"/>
      <c r="I62" s="77"/>
      <c r="J62" s="77"/>
      <c r="K62" s="77"/>
      <c r="L62" s="77"/>
      <c r="M62" s="68">
        <f>IF(AND(G63="",G64="",G65=""),"",SUM(G63:G65))</f>
        <v>1608</v>
      </c>
      <c r="N62" s="29"/>
      <c r="O62" s="30" t="str">
        <f>F62</f>
        <v>Varstroj Lendava</v>
      </c>
      <c r="P62" s="28"/>
      <c r="Q62" s="20"/>
    </row>
    <row r="63" spans="2:17" ht="12.75">
      <c r="B63" s="31" t="e">
        <f>IF(M63=0,"",#REF!)</f>
        <v>#REF!</v>
      </c>
      <c r="C63" s="32"/>
      <c r="D63" s="28"/>
      <c r="E63" s="26"/>
      <c r="F63" s="52" t="s">
        <v>174</v>
      </c>
      <c r="G63" s="53">
        <v>565</v>
      </c>
      <c r="I63" s="28"/>
      <c r="J63" s="28"/>
      <c r="K63" s="28"/>
      <c r="L63" s="28"/>
      <c r="M63" s="34">
        <f>IF(AND(G63="",G64="",G65=""),"",SUM(G63:G65))</f>
        <v>1608</v>
      </c>
      <c r="N63" s="35"/>
      <c r="O63" s="30" t="str">
        <f>F62</f>
        <v>Varstroj Lendava</v>
      </c>
      <c r="P63" s="28"/>
      <c r="Q63" s="20"/>
    </row>
    <row r="64" spans="2:17" ht="12.75">
      <c r="B64" s="31" t="e">
        <f>IF(M64=0,"",#REF!)</f>
        <v>#REF!</v>
      </c>
      <c r="C64" s="32"/>
      <c r="D64" s="28"/>
      <c r="E64" s="26"/>
      <c r="F64" s="52" t="s">
        <v>197</v>
      </c>
      <c r="G64" s="53">
        <v>497</v>
      </c>
      <c r="I64" s="28"/>
      <c r="J64" s="28"/>
      <c r="K64" s="28"/>
      <c r="L64" s="28"/>
      <c r="M64" s="34">
        <f>IF(AND(G63="",G64="",G65=""),"",SUM(G63:G65))</f>
        <v>1608</v>
      </c>
      <c r="N64" s="35"/>
      <c r="O64" s="30" t="str">
        <f>F62</f>
        <v>Varstroj Lendava</v>
      </c>
      <c r="P64" s="28"/>
      <c r="Q64" s="20"/>
    </row>
    <row r="65" spans="2:17" ht="12.75">
      <c r="B65" s="31" t="e">
        <f>IF(M65=0,"",#REF!)</f>
        <v>#REF!</v>
      </c>
      <c r="C65" s="32"/>
      <c r="D65" s="28"/>
      <c r="E65" s="26"/>
      <c r="F65" s="52" t="s">
        <v>186</v>
      </c>
      <c r="G65" s="53">
        <v>546</v>
      </c>
      <c r="I65" s="28"/>
      <c r="J65" s="28"/>
      <c r="K65" s="28"/>
      <c r="L65" s="28"/>
      <c r="M65" s="34">
        <f>IF(AND(G63="",G64="",G65=""),"",SUM(G63:G65))</f>
        <v>1608</v>
      </c>
      <c r="N65" s="35"/>
      <c r="O65" s="30" t="str">
        <f>F62</f>
        <v>Varstroj Lendava</v>
      </c>
      <c r="P65" s="28"/>
      <c r="Q65" s="20"/>
    </row>
  </sheetData>
  <printOptions/>
  <pageMargins left="0.75" right="0.75" top="0.19" bottom="0.64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60"/>
  <sheetViews>
    <sheetView workbookViewId="0" topLeftCell="A1">
      <selection activeCell="P4" sqref="P4"/>
    </sheetView>
  </sheetViews>
  <sheetFormatPr defaultColWidth="9.00390625" defaultRowHeight="12.75"/>
  <cols>
    <col min="1" max="1" width="1.875" style="0" customWidth="1"/>
    <col min="2" max="2" width="3.375" style="122" customWidth="1"/>
    <col min="3" max="4" width="0" style="122" hidden="1" customWidth="1"/>
    <col min="5" max="5" width="4.375" style="122" customWidth="1"/>
    <col min="6" max="6" width="17.00390625" style="122" customWidth="1"/>
    <col min="7" max="7" width="18.875" style="122" customWidth="1"/>
    <col min="8" max="13" width="4.00390625" style="122" customWidth="1"/>
    <col min="14" max="14" width="6.875" style="122" customWidth="1"/>
    <col min="15" max="16" width="6.875" style="0" customWidth="1"/>
  </cols>
  <sheetData>
    <row r="1" spans="2:16" ht="15.75">
      <c r="B1" s="198"/>
      <c r="C1" s="198"/>
      <c r="D1" s="198"/>
      <c r="E1" s="40" t="s">
        <v>360</v>
      </c>
      <c r="O1" s="96"/>
      <c r="P1" s="96"/>
    </row>
    <row r="2" spans="5:16" ht="15.75">
      <c r="E2" s="40" t="s">
        <v>396</v>
      </c>
      <c r="O2" s="96"/>
      <c r="P2" s="96"/>
    </row>
    <row r="3" spans="5:16" ht="15">
      <c r="E3" s="41" t="s">
        <v>361</v>
      </c>
      <c r="O3" s="96"/>
      <c r="P3" s="96"/>
    </row>
    <row r="4" spans="5:16" ht="8.25" customHeight="1">
      <c r="E4" s="40"/>
      <c r="O4" s="96"/>
      <c r="P4" s="96"/>
    </row>
    <row r="5" spans="5:16" ht="12.75">
      <c r="E5" s="42" t="s">
        <v>526</v>
      </c>
      <c r="O5" s="96"/>
      <c r="P5" s="96"/>
    </row>
    <row r="6" spans="5:16" ht="12.75">
      <c r="E6" s="42" t="s">
        <v>397</v>
      </c>
      <c r="O6" s="96"/>
      <c r="P6" s="96"/>
    </row>
    <row r="7" spans="5:16" ht="12.75">
      <c r="E7" s="42" t="s">
        <v>398</v>
      </c>
      <c r="O7" s="96"/>
      <c r="P7" s="96"/>
    </row>
    <row r="8" ht="8.25" customHeight="1"/>
    <row r="9" spans="2:16" ht="13.5" thickBot="1">
      <c r="B9" s="512"/>
      <c r="C9" s="512"/>
      <c r="D9" s="512"/>
      <c r="E9" s="512"/>
      <c r="F9" s="513"/>
      <c r="G9" s="514"/>
      <c r="H9" s="506" t="s">
        <v>219</v>
      </c>
      <c r="I9" s="506" t="s">
        <v>220</v>
      </c>
      <c r="J9" s="506" t="s">
        <v>221</v>
      </c>
      <c r="K9" s="506" t="s">
        <v>222</v>
      </c>
      <c r="L9" s="506" t="s">
        <v>223</v>
      </c>
      <c r="M9" s="506" t="s">
        <v>224</v>
      </c>
      <c r="N9" s="506" t="s">
        <v>370</v>
      </c>
      <c r="O9" s="504" t="s">
        <v>371</v>
      </c>
      <c r="P9" s="504" t="s">
        <v>370</v>
      </c>
    </row>
    <row r="10" spans="2:16" ht="12.75">
      <c r="B10" s="173" t="s">
        <v>372</v>
      </c>
      <c r="C10" s="174">
        <v>1</v>
      </c>
      <c r="D10" s="174">
        <v>23</v>
      </c>
      <c r="E10" s="174">
        <v>311</v>
      </c>
      <c r="F10" s="178" t="s">
        <v>233</v>
      </c>
      <c r="G10" s="179" t="s">
        <v>1</v>
      </c>
      <c r="H10" s="174">
        <v>91</v>
      </c>
      <c r="I10" s="174">
        <v>92</v>
      </c>
      <c r="J10" s="174">
        <v>88</v>
      </c>
      <c r="K10" s="174">
        <v>95</v>
      </c>
      <c r="L10" s="174">
        <v>90</v>
      </c>
      <c r="M10" s="174">
        <v>91</v>
      </c>
      <c r="N10" s="174">
        <v>547</v>
      </c>
      <c r="O10" s="240">
        <v>96.5</v>
      </c>
      <c r="P10" s="240">
        <v>643.5</v>
      </c>
    </row>
    <row r="11" spans="2:16" ht="12.75">
      <c r="B11" s="173" t="s">
        <v>373</v>
      </c>
      <c r="C11" s="174">
        <v>1</v>
      </c>
      <c r="D11" s="174">
        <v>2</v>
      </c>
      <c r="E11" s="174">
        <v>310</v>
      </c>
      <c r="F11" s="178" t="s">
        <v>319</v>
      </c>
      <c r="G11" s="179" t="s">
        <v>1</v>
      </c>
      <c r="H11" s="174">
        <v>89</v>
      </c>
      <c r="I11" s="174">
        <v>93</v>
      </c>
      <c r="J11" s="174">
        <v>93</v>
      </c>
      <c r="K11" s="174">
        <v>92</v>
      </c>
      <c r="L11" s="174">
        <v>92</v>
      </c>
      <c r="M11" s="174">
        <v>92</v>
      </c>
      <c r="N11" s="174">
        <v>551</v>
      </c>
      <c r="O11" s="90">
        <v>92.4</v>
      </c>
      <c r="P11" s="90">
        <v>643.4</v>
      </c>
    </row>
    <row r="12" spans="2:16" ht="12.75">
      <c r="B12" s="173" t="s">
        <v>374</v>
      </c>
      <c r="C12" s="174">
        <v>1</v>
      </c>
      <c r="D12" s="174">
        <v>17</v>
      </c>
      <c r="E12" s="177">
        <v>318</v>
      </c>
      <c r="F12" s="175" t="s">
        <v>400</v>
      </c>
      <c r="G12" s="176" t="s">
        <v>263</v>
      </c>
      <c r="H12" s="177">
        <v>93</v>
      </c>
      <c r="I12" s="177">
        <v>91</v>
      </c>
      <c r="J12" s="177">
        <v>90</v>
      </c>
      <c r="K12" s="177">
        <v>96</v>
      </c>
      <c r="L12" s="177">
        <v>90</v>
      </c>
      <c r="M12" s="177">
        <v>90</v>
      </c>
      <c r="N12" s="174">
        <v>550</v>
      </c>
      <c r="O12" s="90">
        <v>89.7</v>
      </c>
      <c r="P12" s="90">
        <v>639.7</v>
      </c>
    </row>
    <row r="13" spans="2:16" ht="12.75">
      <c r="B13" s="173" t="s">
        <v>375</v>
      </c>
      <c r="C13" s="174">
        <v>1</v>
      </c>
      <c r="D13" s="174">
        <v>16</v>
      </c>
      <c r="E13" s="174">
        <v>323</v>
      </c>
      <c r="F13" s="178" t="s">
        <v>165</v>
      </c>
      <c r="G13" s="179" t="s">
        <v>13</v>
      </c>
      <c r="H13" s="174">
        <v>87</v>
      </c>
      <c r="I13" s="174">
        <v>92</v>
      </c>
      <c r="J13" s="174">
        <v>93</v>
      </c>
      <c r="K13" s="174">
        <v>93</v>
      </c>
      <c r="L13" s="174">
        <v>90</v>
      </c>
      <c r="M13" s="174">
        <v>92</v>
      </c>
      <c r="N13" s="174">
        <v>547</v>
      </c>
      <c r="O13" s="90">
        <v>91.1</v>
      </c>
      <c r="P13" s="90">
        <v>638.1</v>
      </c>
    </row>
    <row r="14" spans="2:16" ht="12.75">
      <c r="B14" s="173" t="s">
        <v>376</v>
      </c>
      <c r="C14" s="174">
        <v>1</v>
      </c>
      <c r="D14" s="174">
        <v>7</v>
      </c>
      <c r="E14" s="174">
        <v>302</v>
      </c>
      <c r="F14" s="178" t="s">
        <v>226</v>
      </c>
      <c r="G14" s="179" t="s">
        <v>228</v>
      </c>
      <c r="H14" s="174">
        <v>91</v>
      </c>
      <c r="I14" s="174">
        <v>92</v>
      </c>
      <c r="J14" s="174">
        <v>91</v>
      </c>
      <c r="K14" s="174">
        <v>92</v>
      </c>
      <c r="L14" s="174">
        <v>90</v>
      </c>
      <c r="M14" s="174">
        <v>93</v>
      </c>
      <c r="N14" s="174">
        <v>549</v>
      </c>
      <c r="O14" s="90">
        <v>88.7</v>
      </c>
      <c r="P14" s="90">
        <v>637.7</v>
      </c>
    </row>
    <row r="15" spans="2:16" ht="12.75">
      <c r="B15" s="173" t="s">
        <v>377</v>
      </c>
      <c r="C15" s="174">
        <v>1</v>
      </c>
      <c r="D15" s="174">
        <v>3</v>
      </c>
      <c r="E15" s="174">
        <v>315</v>
      </c>
      <c r="F15" s="178" t="s">
        <v>238</v>
      </c>
      <c r="G15" s="176" t="s">
        <v>147</v>
      </c>
      <c r="H15" s="174">
        <v>90</v>
      </c>
      <c r="I15" s="174">
        <v>88</v>
      </c>
      <c r="J15" s="174">
        <v>90</v>
      </c>
      <c r="K15" s="174">
        <v>92</v>
      </c>
      <c r="L15" s="174">
        <v>91</v>
      </c>
      <c r="M15" s="174">
        <v>92</v>
      </c>
      <c r="N15" s="174">
        <v>543</v>
      </c>
      <c r="O15" s="90">
        <v>92.9</v>
      </c>
      <c r="P15" s="90">
        <v>635.9</v>
      </c>
    </row>
    <row r="16" spans="2:16" ht="12.75">
      <c r="B16" s="173" t="s">
        <v>378</v>
      </c>
      <c r="C16" s="174">
        <v>1</v>
      </c>
      <c r="D16" s="174">
        <v>21</v>
      </c>
      <c r="E16" s="174">
        <v>313</v>
      </c>
      <c r="F16" s="178" t="s">
        <v>235</v>
      </c>
      <c r="G16" s="179" t="s">
        <v>236</v>
      </c>
      <c r="H16" s="174">
        <v>87</v>
      </c>
      <c r="I16" s="174">
        <v>89</v>
      </c>
      <c r="J16" s="174">
        <v>89</v>
      </c>
      <c r="K16" s="174">
        <v>97</v>
      </c>
      <c r="L16" s="174">
        <v>93</v>
      </c>
      <c r="M16" s="174">
        <v>94</v>
      </c>
      <c r="N16" s="174">
        <v>549</v>
      </c>
      <c r="O16" s="90">
        <v>85.2</v>
      </c>
      <c r="P16" s="90">
        <v>634.2</v>
      </c>
    </row>
    <row r="17" spans="2:16" ht="13.5" thickBot="1">
      <c r="B17" s="511" t="s">
        <v>379</v>
      </c>
      <c r="C17" s="512">
        <v>1</v>
      </c>
      <c r="D17" s="512">
        <v>18</v>
      </c>
      <c r="E17" s="512">
        <v>319</v>
      </c>
      <c r="F17" s="513" t="s">
        <v>399</v>
      </c>
      <c r="G17" s="514" t="s">
        <v>242</v>
      </c>
      <c r="H17" s="512">
        <v>89</v>
      </c>
      <c r="I17" s="512">
        <v>92</v>
      </c>
      <c r="J17" s="512">
        <v>89</v>
      </c>
      <c r="K17" s="512">
        <v>90</v>
      </c>
      <c r="L17" s="512">
        <v>89</v>
      </c>
      <c r="M17" s="512">
        <v>92</v>
      </c>
      <c r="N17" s="512">
        <v>541</v>
      </c>
      <c r="O17" s="504">
        <v>93</v>
      </c>
      <c r="P17" s="504">
        <v>634</v>
      </c>
    </row>
    <row r="18" spans="2:16" ht="12.75">
      <c r="B18" s="180" t="s">
        <v>380</v>
      </c>
      <c r="C18" s="181">
        <v>1</v>
      </c>
      <c r="D18" s="181">
        <v>19</v>
      </c>
      <c r="E18" s="181">
        <v>314</v>
      </c>
      <c r="F18" s="182" t="s">
        <v>237</v>
      </c>
      <c r="G18" s="183" t="s">
        <v>425</v>
      </c>
      <c r="H18" s="181">
        <v>89</v>
      </c>
      <c r="I18" s="181">
        <v>91</v>
      </c>
      <c r="J18" s="181">
        <v>87</v>
      </c>
      <c r="K18" s="181">
        <v>91</v>
      </c>
      <c r="L18" s="181">
        <v>91</v>
      </c>
      <c r="M18" s="181">
        <v>91</v>
      </c>
      <c r="N18" s="174">
        <v>540</v>
      </c>
      <c r="O18" s="96"/>
      <c r="P18" s="96"/>
    </row>
    <row r="19" spans="2:16" ht="12.75">
      <c r="B19" s="199" t="s">
        <v>381</v>
      </c>
      <c r="C19" s="200">
        <v>2</v>
      </c>
      <c r="D19" s="200">
        <v>10</v>
      </c>
      <c r="E19" s="200">
        <v>325</v>
      </c>
      <c r="F19" s="185" t="s">
        <v>349</v>
      </c>
      <c r="G19" s="201" t="s">
        <v>245</v>
      </c>
      <c r="H19" s="202">
        <v>91</v>
      </c>
      <c r="I19" s="202">
        <v>85</v>
      </c>
      <c r="J19" s="202">
        <v>89</v>
      </c>
      <c r="K19" s="202">
        <v>94</v>
      </c>
      <c r="L19" s="202">
        <v>85</v>
      </c>
      <c r="M19" s="202">
        <v>89</v>
      </c>
      <c r="N19" s="203">
        <v>533</v>
      </c>
      <c r="O19" s="97"/>
      <c r="P19" s="97"/>
    </row>
    <row r="20" spans="2:16" ht="12.75">
      <c r="B20" s="180" t="s">
        <v>382</v>
      </c>
      <c r="C20" s="181">
        <v>1</v>
      </c>
      <c r="D20" s="181">
        <v>12</v>
      </c>
      <c r="E20" s="181">
        <v>322</v>
      </c>
      <c r="F20" s="182" t="s">
        <v>244</v>
      </c>
      <c r="G20" s="183" t="s">
        <v>13</v>
      </c>
      <c r="H20" s="181">
        <v>85</v>
      </c>
      <c r="I20" s="181">
        <v>93</v>
      </c>
      <c r="J20" s="181">
        <v>82</v>
      </c>
      <c r="K20" s="181">
        <v>88</v>
      </c>
      <c r="L20" s="181">
        <v>92</v>
      </c>
      <c r="M20" s="181">
        <v>91</v>
      </c>
      <c r="N20" s="174">
        <v>531</v>
      </c>
      <c r="O20" s="96"/>
      <c r="P20" s="96"/>
    </row>
    <row r="21" spans="2:16" ht="12.75">
      <c r="B21" s="180" t="s">
        <v>383</v>
      </c>
      <c r="C21" s="181">
        <v>1</v>
      </c>
      <c r="D21" s="181">
        <v>1</v>
      </c>
      <c r="E21" s="181">
        <v>306</v>
      </c>
      <c r="F21" s="182" t="s">
        <v>231</v>
      </c>
      <c r="G21" s="184" t="s">
        <v>431</v>
      </c>
      <c r="H21" s="181">
        <v>85</v>
      </c>
      <c r="I21" s="181">
        <v>88</v>
      </c>
      <c r="J21" s="181">
        <v>87</v>
      </c>
      <c r="K21" s="181">
        <v>89</v>
      </c>
      <c r="L21" s="181">
        <v>88</v>
      </c>
      <c r="M21" s="181">
        <v>88</v>
      </c>
      <c r="N21" s="174">
        <v>525</v>
      </c>
      <c r="O21" s="96"/>
      <c r="P21" s="96"/>
    </row>
    <row r="22" spans="2:16" ht="12.75">
      <c r="B22" s="180" t="s">
        <v>384</v>
      </c>
      <c r="C22" s="181">
        <v>1</v>
      </c>
      <c r="D22" s="181">
        <v>6</v>
      </c>
      <c r="E22" s="181">
        <v>301</v>
      </c>
      <c r="F22" s="182" t="s">
        <v>225</v>
      </c>
      <c r="G22" s="183" t="s">
        <v>129</v>
      </c>
      <c r="H22" s="181">
        <v>89</v>
      </c>
      <c r="I22" s="181">
        <v>88</v>
      </c>
      <c r="J22" s="181">
        <v>89</v>
      </c>
      <c r="K22" s="181">
        <v>87</v>
      </c>
      <c r="L22" s="181">
        <v>86</v>
      </c>
      <c r="M22" s="181">
        <v>86</v>
      </c>
      <c r="N22" s="174">
        <v>525</v>
      </c>
      <c r="O22" s="96"/>
      <c r="P22" s="96"/>
    </row>
    <row r="23" spans="2:16" ht="12.75">
      <c r="B23" s="180" t="s">
        <v>385</v>
      </c>
      <c r="C23" s="181">
        <v>1</v>
      </c>
      <c r="D23" s="181">
        <v>11</v>
      </c>
      <c r="E23" s="181">
        <v>320</v>
      </c>
      <c r="F23" s="185" t="s">
        <v>267</v>
      </c>
      <c r="G23" s="183" t="s">
        <v>242</v>
      </c>
      <c r="H23" s="186">
        <v>86</v>
      </c>
      <c r="I23" s="186">
        <v>88</v>
      </c>
      <c r="J23" s="186">
        <v>80</v>
      </c>
      <c r="K23" s="186">
        <v>89</v>
      </c>
      <c r="L23" s="186">
        <v>84</v>
      </c>
      <c r="M23" s="186">
        <v>93</v>
      </c>
      <c r="N23" s="174">
        <v>520</v>
      </c>
      <c r="O23" s="96"/>
      <c r="P23" s="96"/>
    </row>
    <row r="24" spans="2:16" ht="12.75">
      <c r="B24" s="180" t="s">
        <v>386</v>
      </c>
      <c r="C24" s="181">
        <v>1</v>
      </c>
      <c r="D24" s="181">
        <v>13</v>
      </c>
      <c r="E24" s="181">
        <v>304</v>
      </c>
      <c r="F24" s="182" t="s">
        <v>229</v>
      </c>
      <c r="G24" s="183" t="s">
        <v>105</v>
      </c>
      <c r="H24" s="181">
        <v>90</v>
      </c>
      <c r="I24" s="181">
        <v>85</v>
      </c>
      <c r="J24" s="181">
        <v>87</v>
      </c>
      <c r="K24" s="181">
        <v>87</v>
      </c>
      <c r="L24" s="181">
        <v>86</v>
      </c>
      <c r="M24" s="181">
        <v>83</v>
      </c>
      <c r="N24" s="174">
        <v>518</v>
      </c>
      <c r="O24" s="96"/>
      <c r="P24" s="96"/>
    </row>
    <row r="25" spans="2:16" ht="12.75">
      <c r="B25" s="180" t="s">
        <v>387</v>
      </c>
      <c r="C25" s="181">
        <v>1</v>
      </c>
      <c r="D25" s="181">
        <v>22</v>
      </c>
      <c r="E25" s="181">
        <v>303</v>
      </c>
      <c r="F25" s="182" t="s">
        <v>227</v>
      </c>
      <c r="G25" s="183" t="s">
        <v>3</v>
      </c>
      <c r="H25" s="181">
        <v>83</v>
      </c>
      <c r="I25" s="181">
        <v>86</v>
      </c>
      <c r="J25" s="181">
        <v>93</v>
      </c>
      <c r="K25" s="181">
        <v>76</v>
      </c>
      <c r="L25" s="181">
        <v>85</v>
      </c>
      <c r="M25" s="181">
        <v>90</v>
      </c>
      <c r="N25" s="174">
        <v>513</v>
      </c>
      <c r="O25" s="96"/>
      <c r="P25" s="96"/>
    </row>
    <row r="26" spans="2:16" ht="12.75">
      <c r="B26" s="180" t="s">
        <v>388</v>
      </c>
      <c r="C26" s="181">
        <v>1</v>
      </c>
      <c r="D26" s="181">
        <v>10</v>
      </c>
      <c r="E26" s="181">
        <v>317</v>
      </c>
      <c r="F26" s="182" t="s">
        <v>402</v>
      </c>
      <c r="G26" s="183" t="s">
        <v>147</v>
      </c>
      <c r="H26" s="181">
        <v>90</v>
      </c>
      <c r="I26" s="181">
        <v>86</v>
      </c>
      <c r="J26" s="181">
        <v>79</v>
      </c>
      <c r="K26" s="181">
        <v>88</v>
      </c>
      <c r="L26" s="181">
        <v>83</v>
      </c>
      <c r="M26" s="181">
        <v>85</v>
      </c>
      <c r="N26" s="174">
        <v>511</v>
      </c>
      <c r="O26" s="96"/>
      <c r="P26" s="96"/>
    </row>
    <row r="27" spans="2:16" ht="12.75">
      <c r="B27" s="180" t="s">
        <v>389</v>
      </c>
      <c r="C27" s="181">
        <v>1</v>
      </c>
      <c r="D27" s="181">
        <v>5</v>
      </c>
      <c r="E27" s="181">
        <v>324</v>
      </c>
      <c r="F27" s="182" t="s">
        <v>269</v>
      </c>
      <c r="G27" s="183" t="s">
        <v>13</v>
      </c>
      <c r="H27" s="181">
        <v>84</v>
      </c>
      <c r="I27" s="181">
        <v>86</v>
      </c>
      <c r="J27" s="181">
        <v>86</v>
      </c>
      <c r="K27" s="181">
        <v>83</v>
      </c>
      <c r="L27" s="181">
        <v>77</v>
      </c>
      <c r="M27" s="181">
        <v>87</v>
      </c>
      <c r="N27" s="174">
        <v>503</v>
      </c>
      <c r="O27" s="96"/>
      <c r="P27" s="96"/>
    </row>
    <row r="28" spans="2:16" ht="12.75">
      <c r="B28" s="180" t="s">
        <v>390</v>
      </c>
      <c r="C28" s="181">
        <v>1</v>
      </c>
      <c r="D28" s="181">
        <v>15</v>
      </c>
      <c r="E28" s="181">
        <v>305</v>
      </c>
      <c r="F28" s="182" t="s">
        <v>230</v>
      </c>
      <c r="G28" s="183" t="s">
        <v>125</v>
      </c>
      <c r="H28" s="181">
        <v>81</v>
      </c>
      <c r="I28" s="181">
        <v>91</v>
      </c>
      <c r="J28" s="181">
        <v>85</v>
      </c>
      <c r="K28" s="181">
        <v>82</v>
      </c>
      <c r="L28" s="181">
        <v>79</v>
      </c>
      <c r="M28" s="181">
        <v>84</v>
      </c>
      <c r="N28" s="174">
        <v>502</v>
      </c>
      <c r="O28" s="96"/>
      <c r="P28" s="96"/>
    </row>
    <row r="29" spans="2:16" ht="12.75">
      <c r="B29" s="180" t="s">
        <v>391</v>
      </c>
      <c r="C29" s="181">
        <v>1</v>
      </c>
      <c r="D29" s="181">
        <v>8</v>
      </c>
      <c r="E29" s="181">
        <v>308</v>
      </c>
      <c r="F29" s="182" t="s">
        <v>268</v>
      </c>
      <c r="G29" s="183" t="s">
        <v>431</v>
      </c>
      <c r="H29" s="181">
        <v>79</v>
      </c>
      <c r="I29" s="181">
        <v>80</v>
      </c>
      <c r="J29" s="181">
        <v>83</v>
      </c>
      <c r="K29" s="181">
        <v>83</v>
      </c>
      <c r="L29" s="181">
        <v>88</v>
      </c>
      <c r="M29" s="181">
        <v>84</v>
      </c>
      <c r="N29" s="174">
        <v>497</v>
      </c>
      <c r="O29" s="96"/>
      <c r="P29" s="96"/>
    </row>
    <row r="30" spans="2:16" ht="12.75">
      <c r="B30" s="180" t="s">
        <v>392</v>
      </c>
      <c r="C30" s="181">
        <v>1</v>
      </c>
      <c r="D30" s="181">
        <v>9</v>
      </c>
      <c r="E30" s="181">
        <v>312</v>
      </c>
      <c r="F30" s="182" t="s">
        <v>234</v>
      </c>
      <c r="G30" s="183" t="s">
        <v>1</v>
      </c>
      <c r="H30" s="181">
        <v>78</v>
      </c>
      <c r="I30" s="181">
        <v>84</v>
      </c>
      <c r="J30" s="181">
        <v>86</v>
      </c>
      <c r="K30" s="181">
        <v>82</v>
      </c>
      <c r="L30" s="181">
        <v>74</v>
      </c>
      <c r="M30" s="181">
        <v>76</v>
      </c>
      <c r="N30" s="174">
        <v>480</v>
      </c>
      <c r="O30" s="96"/>
      <c r="P30" s="96"/>
    </row>
    <row r="31" spans="2:16" ht="12.75">
      <c r="B31" s="180" t="s">
        <v>393</v>
      </c>
      <c r="C31" s="181">
        <v>1</v>
      </c>
      <c r="D31" s="181">
        <v>4</v>
      </c>
      <c r="E31" s="181">
        <v>321</v>
      </c>
      <c r="F31" s="182" t="s">
        <v>243</v>
      </c>
      <c r="G31" s="183" t="s">
        <v>242</v>
      </c>
      <c r="H31" s="181">
        <v>74</v>
      </c>
      <c r="I31" s="181">
        <v>82</v>
      </c>
      <c r="J31" s="181">
        <v>78</v>
      </c>
      <c r="K31" s="181">
        <v>72</v>
      </c>
      <c r="L31" s="181">
        <v>75</v>
      </c>
      <c r="M31" s="181">
        <v>85</v>
      </c>
      <c r="N31" s="174">
        <v>466</v>
      </c>
      <c r="O31" s="96"/>
      <c r="P31" s="96"/>
    </row>
    <row r="32" spans="2:16" ht="12.75">
      <c r="B32" s="180" t="s">
        <v>394</v>
      </c>
      <c r="C32" s="181">
        <v>1</v>
      </c>
      <c r="D32" s="181">
        <v>14</v>
      </c>
      <c r="E32" s="181">
        <v>316</v>
      </c>
      <c r="F32" s="182" t="s">
        <v>401</v>
      </c>
      <c r="G32" s="183" t="s">
        <v>147</v>
      </c>
      <c r="H32" s="181">
        <v>75</v>
      </c>
      <c r="I32" s="181">
        <v>78</v>
      </c>
      <c r="J32" s="181">
        <v>77</v>
      </c>
      <c r="K32" s="181">
        <v>79</v>
      </c>
      <c r="L32" s="181">
        <v>76</v>
      </c>
      <c r="M32" s="181">
        <v>76</v>
      </c>
      <c r="N32" s="174">
        <v>461</v>
      </c>
      <c r="O32" s="96"/>
      <c r="P32" s="96"/>
    </row>
    <row r="33" spans="2:14" ht="12.75">
      <c r="B33" s="180" t="s">
        <v>395</v>
      </c>
      <c r="C33" s="181">
        <v>1</v>
      </c>
      <c r="D33" s="181">
        <v>20</v>
      </c>
      <c r="E33" s="181">
        <v>307</v>
      </c>
      <c r="F33" s="185" t="s">
        <v>232</v>
      </c>
      <c r="G33" s="184" t="s">
        <v>431</v>
      </c>
      <c r="H33" s="186">
        <v>60</v>
      </c>
      <c r="I33" s="186">
        <v>67</v>
      </c>
      <c r="J33" s="186">
        <v>78</v>
      </c>
      <c r="K33" s="186">
        <v>76</v>
      </c>
      <c r="L33" s="186">
        <v>79</v>
      </c>
      <c r="M33" s="186">
        <v>79</v>
      </c>
      <c r="N33" s="174">
        <v>439</v>
      </c>
    </row>
    <row r="34" ht="7.5" customHeight="1"/>
    <row r="35" ht="12.75">
      <c r="B35" s="126" t="s">
        <v>430</v>
      </c>
    </row>
    <row r="36" ht="7.5" customHeight="1"/>
    <row r="37" spans="2:14" ht="13.5" thickBot="1">
      <c r="B37" s="187">
        <v>1</v>
      </c>
      <c r="C37" s="188"/>
      <c r="D37" s="189"/>
      <c r="E37" s="190"/>
      <c r="F37" s="188" t="s">
        <v>13</v>
      </c>
      <c r="G37" s="189"/>
      <c r="H37" s="190"/>
      <c r="I37" s="189"/>
      <c r="J37" s="189"/>
      <c r="K37" s="189"/>
      <c r="L37" s="189"/>
      <c r="M37" s="206"/>
      <c r="N37" s="191">
        <v>1581</v>
      </c>
    </row>
    <row r="38" spans="2:14" ht="12.75">
      <c r="B38" s="197"/>
      <c r="C38" s="204"/>
      <c r="D38" s="192"/>
      <c r="E38" s="193"/>
      <c r="F38" s="194" t="s">
        <v>244</v>
      </c>
      <c r="G38" s="195">
        <v>531</v>
      </c>
      <c r="I38" s="192"/>
      <c r="J38" s="192"/>
      <c r="K38" s="192"/>
      <c r="L38" s="192"/>
      <c r="N38" s="205"/>
    </row>
    <row r="39" spans="2:14" ht="12.75">
      <c r="B39" s="197"/>
      <c r="C39" s="204"/>
      <c r="D39" s="192"/>
      <c r="E39" s="193"/>
      <c r="F39" s="194" t="s">
        <v>269</v>
      </c>
      <c r="G39" s="195">
        <v>503</v>
      </c>
      <c r="I39" s="192"/>
      <c r="J39" s="192"/>
      <c r="K39" s="192"/>
      <c r="L39" s="192"/>
      <c r="N39" s="205"/>
    </row>
    <row r="40" spans="2:14" ht="12.75">
      <c r="B40" s="197"/>
      <c r="C40" s="204"/>
      <c r="D40" s="192"/>
      <c r="E40" s="193"/>
      <c r="F40" s="194" t="s">
        <v>165</v>
      </c>
      <c r="G40" s="195">
        <v>547</v>
      </c>
      <c r="I40" s="192"/>
      <c r="J40" s="192"/>
      <c r="K40" s="192"/>
      <c r="L40" s="192"/>
      <c r="N40" s="205"/>
    </row>
    <row r="41" spans="2:14" ht="9" customHeight="1">
      <c r="B41" s="197"/>
      <c r="C41" s="204"/>
      <c r="D41" s="192"/>
      <c r="E41" s="193"/>
      <c r="F41" s="204"/>
      <c r="G41" s="192"/>
      <c r="H41" s="192"/>
      <c r="I41" s="192"/>
      <c r="J41" s="192"/>
      <c r="K41" s="192"/>
      <c r="L41" s="192"/>
      <c r="N41" s="205"/>
    </row>
    <row r="42" spans="2:14" ht="13.5" thickBot="1">
      <c r="B42" s="187">
        <v>2</v>
      </c>
      <c r="C42" s="188"/>
      <c r="D42" s="189"/>
      <c r="E42" s="190"/>
      <c r="F42" s="188" t="s">
        <v>1</v>
      </c>
      <c r="G42" s="189"/>
      <c r="H42" s="190"/>
      <c r="I42" s="189"/>
      <c r="J42" s="189"/>
      <c r="K42" s="189"/>
      <c r="L42" s="189"/>
      <c r="M42" s="206"/>
      <c r="N42" s="191">
        <v>1578</v>
      </c>
    </row>
    <row r="43" spans="2:14" ht="12.75">
      <c r="B43" s="197"/>
      <c r="C43" s="204"/>
      <c r="D43" s="192"/>
      <c r="E43" s="193"/>
      <c r="F43" s="194" t="s">
        <v>319</v>
      </c>
      <c r="G43" s="195">
        <v>551</v>
      </c>
      <c r="I43" s="192"/>
      <c r="J43" s="192"/>
      <c r="K43" s="192"/>
      <c r="L43" s="192"/>
      <c r="N43" s="205"/>
    </row>
    <row r="44" spans="2:14" ht="12.75">
      <c r="B44" s="197"/>
      <c r="C44" s="204"/>
      <c r="D44" s="192"/>
      <c r="E44" s="193"/>
      <c r="F44" s="196" t="s">
        <v>233</v>
      </c>
      <c r="G44" s="195">
        <v>547</v>
      </c>
      <c r="I44" s="192"/>
      <c r="J44" s="192"/>
      <c r="K44" s="192"/>
      <c r="L44" s="192"/>
      <c r="N44" s="205"/>
    </row>
    <row r="45" spans="2:14" ht="12.75">
      <c r="B45" s="197"/>
      <c r="C45" s="204"/>
      <c r="D45" s="192"/>
      <c r="E45" s="193"/>
      <c r="F45" s="194" t="s">
        <v>234</v>
      </c>
      <c r="G45" s="195">
        <v>480</v>
      </c>
      <c r="I45" s="192"/>
      <c r="J45" s="192"/>
      <c r="K45" s="192"/>
      <c r="L45" s="192"/>
      <c r="N45" s="205"/>
    </row>
    <row r="46" spans="2:14" ht="9.75" customHeight="1">
      <c r="B46" s="197"/>
      <c r="C46" s="204"/>
      <c r="D46" s="192"/>
      <c r="E46" s="193"/>
      <c r="F46" s="204"/>
      <c r="G46" s="192"/>
      <c r="H46" s="192"/>
      <c r="I46" s="192"/>
      <c r="J46" s="192"/>
      <c r="K46" s="192"/>
      <c r="L46" s="192"/>
      <c r="N46" s="205"/>
    </row>
    <row r="47" spans="2:14" ht="13.5" thickBot="1">
      <c r="B47" s="187">
        <v>3</v>
      </c>
      <c r="C47" s="188"/>
      <c r="D47" s="189"/>
      <c r="E47" s="190"/>
      <c r="F47" s="188" t="s">
        <v>242</v>
      </c>
      <c r="G47" s="189"/>
      <c r="H47" s="190"/>
      <c r="I47" s="189"/>
      <c r="J47" s="189"/>
      <c r="K47" s="189"/>
      <c r="L47" s="189"/>
      <c r="M47" s="206"/>
      <c r="N47" s="191">
        <v>1527</v>
      </c>
    </row>
    <row r="48" spans="2:14" ht="12.75">
      <c r="B48" s="197"/>
      <c r="C48" s="204"/>
      <c r="D48" s="192"/>
      <c r="E48" s="193"/>
      <c r="F48" s="194" t="s">
        <v>241</v>
      </c>
      <c r="G48" s="195">
        <v>541</v>
      </c>
      <c r="I48" s="192"/>
      <c r="J48" s="192"/>
      <c r="K48" s="192"/>
      <c r="L48" s="192"/>
      <c r="N48" s="205"/>
    </row>
    <row r="49" spans="2:14" ht="12.75">
      <c r="B49" s="197"/>
      <c r="C49" s="204"/>
      <c r="D49" s="192"/>
      <c r="E49" s="193"/>
      <c r="F49" s="196" t="s">
        <v>267</v>
      </c>
      <c r="G49" s="195">
        <v>520</v>
      </c>
      <c r="I49" s="192"/>
      <c r="J49" s="192"/>
      <c r="K49" s="192"/>
      <c r="L49" s="192"/>
      <c r="N49" s="205"/>
    </row>
    <row r="50" spans="2:14" ht="12.75">
      <c r="B50" s="197"/>
      <c r="C50" s="204"/>
      <c r="D50" s="192"/>
      <c r="E50" s="193"/>
      <c r="F50" s="194" t="s">
        <v>243</v>
      </c>
      <c r="G50" s="195">
        <v>466</v>
      </c>
      <c r="I50" s="192"/>
      <c r="J50" s="192"/>
      <c r="K50" s="192"/>
      <c r="L50" s="192"/>
      <c r="N50" s="205"/>
    </row>
    <row r="51" spans="2:14" ht="9" customHeight="1">
      <c r="B51" s="197"/>
      <c r="C51" s="204"/>
      <c r="D51" s="192"/>
      <c r="E51" s="193"/>
      <c r="F51" s="204"/>
      <c r="G51" s="192"/>
      <c r="H51" s="192"/>
      <c r="I51" s="192"/>
      <c r="J51" s="192"/>
      <c r="K51" s="192"/>
      <c r="L51" s="192"/>
      <c r="N51" s="205"/>
    </row>
    <row r="52" spans="2:14" ht="13.5" thickBot="1">
      <c r="B52" s="187">
        <v>4</v>
      </c>
      <c r="C52" s="188"/>
      <c r="D52" s="189"/>
      <c r="E52" s="190"/>
      <c r="F52" s="188" t="s">
        <v>147</v>
      </c>
      <c r="G52" s="189"/>
      <c r="H52" s="190"/>
      <c r="I52" s="189"/>
      <c r="J52" s="189"/>
      <c r="K52" s="189"/>
      <c r="L52" s="189"/>
      <c r="M52" s="206"/>
      <c r="N52" s="191">
        <v>1515</v>
      </c>
    </row>
    <row r="53" spans="2:14" ht="12.75">
      <c r="B53" s="197"/>
      <c r="C53" s="204"/>
      <c r="D53" s="192"/>
      <c r="E53" s="197"/>
      <c r="F53" s="194" t="s">
        <v>238</v>
      </c>
      <c r="G53" s="195">
        <v>543</v>
      </c>
      <c r="I53" s="192"/>
      <c r="J53" s="192"/>
      <c r="K53" s="192"/>
      <c r="L53" s="192"/>
      <c r="N53" s="205"/>
    </row>
    <row r="54" spans="2:14" ht="12.75">
      <c r="B54" s="197"/>
      <c r="C54" s="204"/>
      <c r="D54" s="192"/>
      <c r="E54" s="193"/>
      <c r="F54" s="194" t="s">
        <v>240</v>
      </c>
      <c r="G54" s="195">
        <v>511</v>
      </c>
      <c r="I54" s="192"/>
      <c r="J54" s="192"/>
      <c r="K54" s="192"/>
      <c r="L54" s="192"/>
      <c r="N54" s="205"/>
    </row>
    <row r="55" spans="2:14" ht="12.75">
      <c r="B55" s="197"/>
      <c r="C55" s="204"/>
      <c r="D55" s="192"/>
      <c r="E55" s="193"/>
      <c r="F55" s="194" t="s">
        <v>239</v>
      </c>
      <c r="G55" s="195">
        <v>461</v>
      </c>
      <c r="I55" s="192"/>
      <c r="J55" s="192"/>
      <c r="K55" s="192"/>
      <c r="L55" s="192"/>
      <c r="N55" s="205"/>
    </row>
    <row r="56" spans="2:14" ht="9" customHeight="1">
      <c r="B56" s="197"/>
      <c r="C56" s="204"/>
      <c r="D56" s="192"/>
      <c r="E56" s="193"/>
      <c r="F56" s="204"/>
      <c r="G56" s="192"/>
      <c r="H56" s="192"/>
      <c r="I56" s="192"/>
      <c r="J56" s="192"/>
      <c r="K56" s="192"/>
      <c r="L56" s="192"/>
      <c r="N56" s="205"/>
    </row>
    <row r="57" spans="2:14" ht="13.5" thickBot="1">
      <c r="B57" s="187">
        <v>5</v>
      </c>
      <c r="C57" s="188"/>
      <c r="D57" s="189"/>
      <c r="E57" s="190"/>
      <c r="F57" s="188" t="s">
        <v>431</v>
      </c>
      <c r="G57" s="189"/>
      <c r="H57" s="190"/>
      <c r="I57" s="189"/>
      <c r="J57" s="189"/>
      <c r="K57" s="189"/>
      <c r="L57" s="189"/>
      <c r="M57" s="206"/>
      <c r="N57" s="191">
        <v>1461</v>
      </c>
    </row>
    <row r="58" spans="2:14" ht="12.75">
      <c r="B58" s="197"/>
      <c r="C58" s="204"/>
      <c r="D58" s="192"/>
      <c r="E58" s="197"/>
      <c r="F58" s="194" t="s">
        <v>231</v>
      </c>
      <c r="G58" s="195">
        <v>525</v>
      </c>
      <c r="I58" s="192"/>
      <c r="J58" s="192"/>
      <c r="K58" s="192"/>
      <c r="L58" s="192"/>
      <c r="N58" s="205"/>
    </row>
    <row r="59" spans="2:14" ht="12.75">
      <c r="B59" s="197"/>
      <c r="C59" s="204"/>
      <c r="D59" s="192"/>
      <c r="E59" s="193"/>
      <c r="F59" s="196" t="s">
        <v>232</v>
      </c>
      <c r="G59" s="195">
        <v>439</v>
      </c>
      <c r="I59" s="192"/>
      <c r="J59" s="192"/>
      <c r="K59" s="192"/>
      <c r="L59" s="192"/>
      <c r="N59" s="205"/>
    </row>
    <row r="60" spans="2:14" ht="12.75">
      <c r="B60" s="197"/>
      <c r="C60" s="204"/>
      <c r="D60" s="192"/>
      <c r="E60" s="193"/>
      <c r="F60" s="194" t="s">
        <v>268</v>
      </c>
      <c r="G60" s="195">
        <v>497</v>
      </c>
      <c r="I60" s="192"/>
      <c r="J60" s="192"/>
      <c r="K60" s="192"/>
      <c r="L60" s="192"/>
      <c r="N60" s="205"/>
    </row>
  </sheetData>
  <printOptions/>
  <pageMargins left="0.51" right="0.75" top="0.21" bottom="1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25"/>
  <sheetViews>
    <sheetView workbookViewId="0" topLeftCell="A1">
      <selection activeCell="Q2" sqref="Q2"/>
    </sheetView>
  </sheetViews>
  <sheetFormatPr defaultColWidth="9.00390625" defaultRowHeight="12.75"/>
  <cols>
    <col min="1" max="1" width="1.75390625" style="0" customWidth="1"/>
    <col min="2" max="2" width="3.125" style="0" customWidth="1"/>
    <col min="3" max="4" width="0" style="0" hidden="1" customWidth="1"/>
    <col min="5" max="5" width="4.75390625" style="0" customWidth="1"/>
    <col min="6" max="6" width="19.00390625" style="0" customWidth="1"/>
    <col min="7" max="7" width="24.00390625" style="0" customWidth="1"/>
    <col min="8" max="11" width="5.00390625" style="0" customWidth="1"/>
    <col min="12" max="14" width="6.75390625" style="0" customWidth="1"/>
  </cols>
  <sheetData>
    <row r="1" ht="15.75">
      <c r="E1" s="40" t="s">
        <v>360</v>
      </c>
    </row>
    <row r="2" ht="15.75">
      <c r="E2" s="40" t="s">
        <v>423</v>
      </c>
    </row>
    <row r="3" ht="15">
      <c r="E3" s="41" t="s">
        <v>409</v>
      </c>
    </row>
    <row r="4" spans="5:7" ht="15.75">
      <c r="E4" s="40"/>
      <c r="G4" t="s">
        <v>426</v>
      </c>
    </row>
    <row r="5" ht="12.75">
      <c r="E5" s="42" t="s">
        <v>427</v>
      </c>
    </row>
    <row r="6" ht="12.75">
      <c r="E6" s="42" t="s">
        <v>428</v>
      </c>
    </row>
    <row r="7" ht="12.75">
      <c r="E7" s="42" t="s">
        <v>429</v>
      </c>
    </row>
    <row r="8" spans="2:14" ht="13.5" thickBot="1">
      <c r="B8" s="256"/>
      <c r="C8" s="256"/>
      <c r="D8" s="256"/>
      <c r="E8" s="256"/>
      <c r="F8" s="256"/>
      <c r="G8" s="256"/>
      <c r="H8" s="506" t="s">
        <v>219</v>
      </c>
      <c r="I8" s="506" t="s">
        <v>220</v>
      </c>
      <c r="J8" s="506" t="s">
        <v>220</v>
      </c>
      <c r="K8" s="506" t="s">
        <v>222</v>
      </c>
      <c r="L8" s="506" t="s">
        <v>370</v>
      </c>
      <c r="M8" s="504" t="s">
        <v>371</v>
      </c>
      <c r="N8" s="504" t="s">
        <v>370</v>
      </c>
    </row>
    <row r="9" spans="2:14" s="45" customFormat="1" ht="12.75">
      <c r="B9" s="10">
        <f aca="true" t="shared" si="0" ref="B9:B25">IF(B8=0,1,B8+1)</f>
        <v>1</v>
      </c>
      <c r="C9" s="10">
        <v>1</v>
      </c>
      <c r="D9" s="10">
        <v>29</v>
      </c>
      <c r="E9" s="10">
        <v>194</v>
      </c>
      <c r="F9" s="2" t="s">
        <v>198</v>
      </c>
      <c r="G9" s="36" t="s">
        <v>199</v>
      </c>
      <c r="H9" s="43">
        <v>98</v>
      </c>
      <c r="I9" s="10">
        <v>99</v>
      </c>
      <c r="J9" s="10">
        <v>96</v>
      </c>
      <c r="K9" s="10">
        <v>97</v>
      </c>
      <c r="L9" s="10">
        <f aca="true" t="shared" si="1" ref="L9:L25">SUM(H9:K9)</f>
        <v>390</v>
      </c>
      <c r="M9" s="15">
        <v>97.8</v>
      </c>
      <c r="N9" s="16">
        <f aca="true" t="shared" si="2" ref="N9:N16">SUM(L9,M9)</f>
        <v>487.8</v>
      </c>
    </row>
    <row r="10" spans="2:14" s="45" customFormat="1" ht="12.75">
      <c r="B10" s="10">
        <f t="shared" si="0"/>
        <v>2</v>
      </c>
      <c r="C10" s="10">
        <v>1</v>
      </c>
      <c r="D10" s="10">
        <v>35</v>
      </c>
      <c r="E10" s="10">
        <v>186</v>
      </c>
      <c r="F10" s="2" t="s">
        <v>200</v>
      </c>
      <c r="G10" s="36" t="s">
        <v>424</v>
      </c>
      <c r="H10" s="43">
        <v>96</v>
      </c>
      <c r="I10" s="10">
        <v>96</v>
      </c>
      <c r="J10" s="10">
        <v>96</v>
      </c>
      <c r="K10" s="10">
        <v>95</v>
      </c>
      <c r="L10" s="10">
        <f t="shared" si="1"/>
        <v>383</v>
      </c>
      <c r="M10" s="44">
        <v>100.3</v>
      </c>
      <c r="N10" s="16">
        <f t="shared" si="2"/>
        <v>483.3</v>
      </c>
    </row>
    <row r="11" spans="2:14" s="45" customFormat="1" ht="12.75">
      <c r="B11" s="10">
        <f t="shared" si="0"/>
        <v>3</v>
      </c>
      <c r="C11" s="10">
        <v>1</v>
      </c>
      <c r="D11" s="10">
        <v>32</v>
      </c>
      <c r="E11" s="10">
        <v>191</v>
      </c>
      <c r="F11" s="2" t="s">
        <v>201</v>
      </c>
      <c r="G11" s="39" t="s">
        <v>202</v>
      </c>
      <c r="H11" s="46">
        <v>96</v>
      </c>
      <c r="I11" s="11">
        <v>96</v>
      </c>
      <c r="J11" s="11">
        <v>94</v>
      </c>
      <c r="K11" s="11">
        <v>97</v>
      </c>
      <c r="L11" s="10">
        <f t="shared" si="1"/>
        <v>383</v>
      </c>
      <c r="M11" s="15">
        <v>99.9</v>
      </c>
      <c r="N11" s="16">
        <f t="shared" si="2"/>
        <v>482.9</v>
      </c>
    </row>
    <row r="12" spans="2:14" s="45" customFormat="1" ht="12.75">
      <c r="B12" s="10">
        <f t="shared" si="0"/>
        <v>4</v>
      </c>
      <c r="C12" s="10">
        <v>1</v>
      </c>
      <c r="D12" s="10">
        <v>37</v>
      </c>
      <c r="E12" s="10">
        <v>184</v>
      </c>
      <c r="F12" s="2" t="s">
        <v>203</v>
      </c>
      <c r="G12" s="36" t="s">
        <v>9</v>
      </c>
      <c r="H12" s="43">
        <v>95</v>
      </c>
      <c r="I12" s="10">
        <v>98</v>
      </c>
      <c r="J12" s="10">
        <v>95</v>
      </c>
      <c r="K12" s="10">
        <v>96</v>
      </c>
      <c r="L12" s="10">
        <f t="shared" si="1"/>
        <v>384</v>
      </c>
      <c r="M12" s="15">
        <v>98.4</v>
      </c>
      <c r="N12" s="16">
        <f t="shared" si="2"/>
        <v>482.4</v>
      </c>
    </row>
    <row r="13" spans="2:14" s="45" customFormat="1" ht="12.75">
      <c r="B13" s="10">
        <f t="shared" si="0"/>
        <v>5</v>
      </c>
      <c r="C13" s="10">
        <v>1</v>
      </c>
      <c r="D13" s="10">
        <v>38</v>
      </c>
      <c r="E13" s="10">
        <v>190</v>
      </c>
      <c r="F13" s="2" t="s">
        <v>204</v>
      </c>
      <c r="G13" s="36" t="s">
        <v>202</v>
      </c>
      <c r="H13" s="43">
        <v>94</v>
      </c>
      <c r="I13" s="10">
        <v>96</v>
      </c>
      <c r="J13" s="10">
        <v>95</v>
      </c>
      <c r="K13" s="10">
        <v>92</v>
      </c>
      <c r="L13" s="10">
        <f t="shared" si="1"/>
        <v>377</v>
      </c>
      <c r="M13" s="78">
        <v>98.1</v>
      </c>
      <c r="N13" s="16">
        <f t="shared" si="2"/>
        <v>475.1</v>
      </c>
    </row>
    <row r="14" spans="2:14" s="45" customFormat="1" ht="12.75">
      <c r="B14" s="10">
        <f t="shared" si="0"/>
        <v>6</v>
      </c>
      <c r="C14" s="10">
        <v>1</v>
      </c>
      <c r="D14" s="10">
        <v>42</v>
      </c>
      <c r="E14" s="10">
        <v>181</v>
      </c>
      <c r="F14" s="6" t="s">
        <v>205</v>
      </c>
      <c r="G14" s="39" t="s">
        <v>206</v>
      </c>
      <c r="H14" s="46">
        <v>92</v>
      </c>
      <c r="I14" s="11">
        <v>96</v>
      </c>
      <c r="J14" s="11">
        <v>94</v>
      </c>
      <c r="K14" s="11">
        <v>93</v>
      </c>
      <c r="L14" s="10">
        <f t="shared" si="1"/>
        <v>375</v>
      </c>
      <c r="M14" s="15">
        <v>97.8</v>
      </c>
      <c r="N14" s="16">
        <f t="shared" si="2"/>
        <v>472.8</v>
      </c>
    </row>
    <row r="15" spans="2:14" s="45" customFormat="1" ht="12.75">
      <c r="B15" s="10">
        <f t="shared" si="0"/>
        <v>7</v>
      </c>
      <c r="C15" s="10">
        <v>1</v>
      </c>
      <c r="D15" s="10">
        <v>43</v>
      </c>
      <c r="E15" s="10">
        <v>198</v>
      </c>
      <c r="F15" s="2" t="s">
        <v>207</v>
      </c>
      <c r="G15" s="36" t="s">
        <v>24</v>
      </c>
      <c r="H15" s="43">
        <v>96</v>
      </c>
      <c r="I15" s="10">
        <v>94</v>
      </c>
      <c r="J15" s="10">
        <v>94</v>
      </c>
      <c r="K15" s="10">
        <v>92</v>
      </c>
      <c r="L15" s="10">
        <f t="shared" si="1"/>
        <v>376</v>
      </c>
      <c r="M15" s="15">
        <v>94.4</v>
      </c>
      <c r="N15" s="16">
        <f t="shared" si="2"/>
        <v>470.4</v>
      </c>
    </row>
    <row r="16" spans="2:14" s="45" customFormat="1" ht="13.5" thickBot="1">
      <c r="B16" s="70">
        <f t="shared" si="0"/>
        <v>8</v>
      </c>
      <c r="C16" s="70">
        <v>1</v>
      </c>
      <c r="D16" s="70">
        <v>34</v>
      </c>
      <c r="E16" s="70">
        <v>197</v>
      </c>
      <c r="F16" s="71" t="s">
        <v>208</v>
      </c>
      <c r="G16" s="60" t="s">
        <v>206</v>
      </c>
      <c r="H16" s="79">
        <v>96</v>
      </c>
      <c r="I16" s="70">
        <v>90</v>
      </c>
      <c r="J16" s="70">
        <v>91</v>
      </c>
      <c r="K16" s="70">
        <v>97</v>
      </c>
      <c r="L16" s="70">
        <f t="shared" si="1"/>
        <v>374</v>
      </c>
      <c r="M16" s="75">
        <v>0</v>
      </c>
      <c r="N16" s="73">
        <f t="shared" si="2"/>
        <v>374</v>
      </c>
    </row>
    <row r="17" spans="2:14" ht="12.75">
      <c r="B17" s="1">
        <f t="shared" si="0"/>
        <v>9</v>
      </c>
      <c r="C17" s="1">
        <v>1</v>
      </c>
      <c r="D17" s="1">
        <v>36</v>
      </c>
      <c r="E17" s="1">
        <v>185</v>
      </c>
      <c r="F17" s="33" t="s">
        <v>209</v>
      </c>
      <c r="G17" s="3" t="s">
        <v>459</v>
      </c>
      <c r="H17" s="4">
        <v>93</v>
      </c>
      <c r="I17" s="1">
        <v>92</v>
      </c>
      <c r="J17" s="1">
        <v>93</v>
      </c>
      <c r="K17" s="1">
        <v>93</v>
      </c>
      <c r="L17" s="1">
        <f t="shared" si="1"/>
        <v>371</v>
      </c>
      <c r="M17" s="8"/>
      <c r="N17" s="5"/>
    </row>
    <row r="18" spans="2:14" ht="12.75">
      <c r="B18" s="1">
        <f t="shared" si="0"/>
        <v>10</v>
      </c>
      <c r="C18" s="1">
        <v>1</v>
      </c>
      <c r="D18" s="1">
        <v>30</v>
      </c>
      <c r="E18" s="1">
        <v>193</v>
      </c>
      <c r="F18" s="33" t="s">
        <v>210</v>
      </c>
      <c r="G18" s="3" t="s">
        <v>211</v>
      </c>
      <c r="H18" s="4">
        <v>93</v>
      </c>
      <c r="I18" s="1">
        <v>91</v>
      </c>
      <c r="J18" s="1">
        <v>89</v>
      </c>
      <c r="K18" s="1">
        <v>95</v>
      </c>
      <c r="L18" s="1">
        <f t="shared" si="1"/>
        <v>368</v>
      </c>
      <c r="M18" s="10"/>
      <c r="N18" s="5"/>
    </row>
    <row r="19" spans="2:14" ht="12.75">
      <c r="B19" s="1">
        <f t="shared" si="0"/>
        <v>11</v>
      </c>
      <c r="C19" s="1">
        <v>1</v>
      </c>
      <c r="D19" s="1">
        <v>40</v>
      </c>
      <c r="E19" s="1">
        <v>183</v>
      </c>
      <c r="F19" s="33" t="s">
        <v>212</v>
      </c>
      <c r="G19" s="3" t="s">
        <v>108</v>
      </c>
      <c r="H19" s="4">
        <v>91</v>
      </c>
      <c r="I19" s="1">
        <v>94</v>
      </c>
      <c r="J19" s="1">
        <v>91</v>
      </c>
      <c r="K19" s="1">
        <v>92</v>
      </c>
      <c r="L19" s="1">
        <f t="shared" si="1"/>
        <v>368</v>
      </c>
      <c r="M19" s="8"/>
      <c r="N19" s="5"/>
    </row>
    <row r="20" spans="2:14" ht="12.75">
      <c r="B20" s="1">
        <f t="shared" si="0"/>
        <v>12</v>
      </c>
      <c r="C20" s="1">
        <v>1</v>
      </c>
      <c r="D20" s="1">
        <v>41</v>
      </c>
      <c r="E20" s="1">
        <v>182</v>
      </c>
      <c r="F20" s="33" t="s">
        <v>213</v>
      </c>
      <c r="G20" s="3" t="s">
        <v>129</v>
      </c>
      <c r="H20" s="4">
        <v>92</v>
      </c>
      <c r="I20" s="1">
        <v>93</v>
      </c>
      <c r="J20" s="1">
        <v>91</v>
      </c>
      <c r="K20" s="1">
        <v>91</v>
      </c>
      <c r="L20" s="1">
        <f t="shared" si="1"/>
        <v>367</v>
      </c>
      <c r="M20" s="10"/>
      <c r="N20" s="5"/>
    </row>
    <row r="21" spans="2:14" ht="12.75">
      <c r="B21" s="1">
        <f t="shared" si="0"/>
        <v>13</v>
      </c>
      <c r="C21" s="1">
        <v>1</v>
      </c>
      <c r="D21" s="1">
        <v>31</v>
      </c>
      <c r="E21" s="1">
        <v>187</v>
      </c>
      <c r="F21" s="33" t="s">
        <v>214</v>
      </c>
      <c r="G21" s="7" t="s">
        <v>425</v>
      </c>
      <c r="H21" s="8">
        <v>93</v>
      </c>
      <c r="I21" s="9">
        <v>85</v>
      </c>
      <c r="J21" s="9">
        <v>90</v>
      </c>
      <c r="K21" s="9">
        <v>96</v>
      </c>
      <c r="L21" s="1">
        <f t="shared" si="1"/>
        <v>364</v>
      </c>
      <c r="M21" s="10"/>
      <c r="N21" s="5"/>
    </row>
    <row r="22" spans="2:14" ht="12.75">
      <c r="B22" s="1">
        <f t="shared" si="0"/>
        <v>14</v>
      </c>
      <c r="C22" s="1">
        <v>1</v>
      </c>
      <c r="D22" s="1">
        <v>39</v>
      </c>
      <c r="E22" s="1">
        <v>188</v>
      </c>
      <c r="F22" s="33" t="s">
        <v>215</v>
      </c>
      <c r="G22" s="7" t="s">
        <v>425</v>
      </c>
      <c r="H22" s="4">
        <v>90</v>
      </c>
      <c r="I22" s="1">
        <v>90</v>
      </c>
      <c r="J22" s="1">
        <v>90</v>
      </c>
      <c r="K22" s="1">
        <v>94</v>
      </c>
      <c r="L22" s="1">
        <f t="shared" si="1"/>
        <v>364</v>
      </c>
      <c r="M22" s="10"/>
      <c r="N22" s="5"/>
    </row>
    <row r="23" spans="2:14" ht="12.75">
      <c r="B23" s="1">
        <f t="shared" si="0"/>
        <v>15</v>
      </c>
      <c r="C23" s="1">
        <v>1</v>
      </c>
      <c r="D23" s="1">
        <v>26</v>
      </c>
      <c r="E23" s="1">
        <v>199</v>
      </c>
      <c r="F23" s="33" t="s">
        <v>216</v>
      </c>
      <c r="G23" s="3" t="s">
        <v>206</v>
      </c>
      <c r="H23" s="4">
        <v>91</v>
      </c>
      <c r="I23" s="1">
        <v>90</v>
      </c>
      <c r="J23" s="1">
        <v>91</v>
      </c>
      <c r="K23" s="1">
        <v>88</v>
      </c>
      <c r="L23" s="1">
        <f t="shared" si="1"/>
        <v>360</v>
      </c>
      <c r="M23" s="10"/>
      <c r="N23" s="5"/>
    </row>
    <row r="24" spans="2:14" ht="12.75">
      <c r="B24" s="1">
        <f t="shared" si="0"/>
        <v>16</v>
      </c>
      <c r="C24" s="1">
        <v>1</v>
      </c>
      <c r="D24" s="1">
        <v>27</v>
      </c>
      <c r="E24" s="1">
        <v>196</v>
      </c>
      <c r="F24" s="33" t="s">
        <v>217</v>
      </c>
      <c r="G24" s="3" t="s">
        <v>82</v>
      </c>
      <c r="H24" s="4">
        <v>85</v>
      </c>
      <c r="I24" s="1">
        <v>87</v>
      </c>
      <c r="J24" s="1">
        <v>91</v>
      </c>
      <c r="K24" s="1">
        <v>91</v>
      </c>
      <c r="L24" s="1">
        <f t="shared" si="1"/>
        <v>354</v>
      </c>
      <c r="M24" s="11"/>
      <c r="N24" s="12"/>
    </row>
    <row r="25" spans="2:14" ht="12.75">
      <c r="B25" s="1">
        <f t="shared" si="0"/>
        <v>17</v>
      </c>
      <c r="C25" s="1">
        <v>1</v>
      </c>
      <c r="D25" s="1">
        <v>25</v>
      </c>
      <c r="E25" s="1">
        <v>189</v>
      </c>
      <c r="F25" s="33" t="s">
        <v>218</v>
      </c>
      <c r="G25" s="7" t="s">
        <v>425</v>
      </c>
      <c r="H25" s="4">
        <v>77</v>
      </c>
      <c r="I25" s="1">
        <v>90</v>
      </c>
      <c r="J25" s="1">
        <v>82</v>
      </c>
      <c r="K25" s="1">
        <v>89</v>
      </c>
      <c r="L25" s="1">
        <f t="shared" si="1"/>
        <v>338</v>
      </c>
      <c r="M25" s="10"/>
      <c r="N25" s="5"/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N18"/>
  <sheetViews>
    <sheetView workbookViewId="0" topLeftCell="A1">
      <selection activeCell="O2" sqref="O2"/>
    </sheetView>
  </sheetViews>
  <sheetFormatPr defaultColWidth="9.00390625" defaultRowHeight="12.75"/>
  <cols>
    <col min="1" max="1" width="2.875" style="0" customWidth="1"/>
    <col min="2" max="2" width="3.625" style="122" customWidth="1"/>
    <col min="3" max="4" width="0" style="122" hidden="1" customWidth="1"/>
    <col min="5" max="5" width="4.75390625" style="122" customWidth="1"/>
    <col min="6" max="6" width="17.375" style="122" customWidth="1"/>
    <col min="7" max="7" width="16.00390625" style="122" customWidth="1"/>
    <col min="8" max="11" width="5.25390625" style="122" customWidth="1"/>
    <col min="12" max="14" width="6.625" style="122" customWidth="1"/>
  </cols>
  <sheetData>
    <row r="1" spans="2:14" ht="15.75">
      <c r="B1" s="198"/>
      <c r="C1" s="198"/>
      <c r="D1" s="198"/>
      <c r="E1" s="40" t="s">
        <v>360</v>
      </c>
      <c r="H1" s="123"/>
      <c r="I1" s="123"/>
      <c r="J1" s="123"/>
      <c r="K1" s="123"/>
      <c r="L1" s="123"/>
      <c r="M1" s="123"/>
      <c r="N1" s="123"/>
    </row>
    <row r="2" spans="5:14" ht="15.75">
      <c r="E2" s="40" t="s">
        <v>404</v>
      </c>
      <c r="H2" s="123"/>
      <c r="I2" s="123"/>
      <c r="J2" s="123"/>
      <c r="K2" s="123"/>
      <c r="L2" s="123"/>
      <c r="M2" s="123"/>
      <c r="N2" s="123"/>
    </row>
    <row r="3" spans="5:14" ht="15">
      <c r="E3" s="41" t="s">
        <v>361</v>
      </c>
      <c r="H3" s="123"/>
      <c r="I3" s="123"/>
      <c r="J3" s="123"/>
      <c r="K3" s="123"/>
      <c r="L3" s="123"/>
      <c r="M3" s="123"/>
      <c r="N3" s="123"/>
    </row>
    <row r="4" spans="5:14" ht="15.75">
      <c r="E4" s="40"/>
      <c r="H4" s="123"/>
      <c r="I4" s="123"/>
      <c r="J4" s="123"/>
      <c r="K4" s="123"/>
      <c r="L4" s="123"/>
      <c r="M4" s="123"/>
      <c r="N4" s="123"/>
    </row>
    <row r="5" spans="5:14" ht="12.75">
      <c r="E5" s="42" t="s">
        <v>405</v>
      </c>
      <c r="H5" s="123"/>
      <c r="I5" s="123"/>
      <c r="J5" s="123"/>
      <c r="K5" s="123"/>
      <c r="L5" s="123"/>
      <c r="M5" s="123"/>
      <c r="N5" s="123"/>
    </row>
    <row r="6" spans="5:14" ht="12.75">
      <c r="E6" s="42" t="s">
        <v>406</v>
      </c>
      <c r="H6" s="123"/>
      <c r="I6" s="123"/>
      <c r="J6" s="123"/>
      <c r="K6" s="123"/>
      <c r="L6" s="123"/>
      <c r="M6" s="123"/>
      <c r="N6" s="123"/>
    </row>
    <row r="7" spans="5:14" ht="12.75">
      <c r="E7" s="42" t="s">
        <v>407</v>
      </c>
      <c r="H7" s="123"/>
      <c r="I7" s="123"/>
      <c r="J7" s="123"/>
      <c r="K7" s="123"/>
      <c r="L7" s="123"/>
      <c r="M7" s="123"/>
      <c r="N7" s="123"/>
    </row>
    <row r="8" spans="2:14" ht="12.75">
      <c r="B8" s="42"/>
      <c r="H8" s="123"/>
      <c r="I8" s="123"/>
      <c r="J8" s="123"/>
      <c r="K8" s="123"/>
      <c r="L8" s="123"/>
      <c r="M8" s="123"/>
      <c r="N8" s="123"/>
    </row>
    <row r="9" spans="2:14" ht="13.5" thickBot="1">
      <c r="B9" s="505"/>
      <c r="C9" s="505"/>
      <c r="D9" s="505"/>
      <c r="E9" s="505"/>
      <c r="F9" s="505"/>
      <c r="G9" s="505"/>
      <c r="H9" s="506" t="s">
        <v>219</v>
      </c>
      <c r="I9" s="506" t="s">
        <v>220</v>
      </c>
      <c r="J9" s="506" t="s">
        <v>220</v>
      </c>
      <c r="K9" s="506" t="s">
        <v>222</v>
      </c>
      <c r="L9" s="506" t="s">
        <v>370</v>
      </c>
      <c r="M9" s="504" t="s">
        <v>371</v>
      </c>
      <c r="N9" s="504" t="s">
        <v>370</v>
      </c>
    </row>
    <row r="10" spans="2:14" ht="12.75">
      <c r="B10" s="207">
        <v>1</v>
      </c>
      <c r="C10" s="207">
        <v>2</v>
      </c>
      <c r="D10" s="207">
        <v>8</v>
      </c>
      <c r="E10" s="207">
        <v>338</v>
      </c>
      <c r="F10" s="208" t="s">
        <v>434</v>
      </c>
      <c r="G10" s="209" t="s">
        <v>13</v>
      </c>
      <c r="H10" s="207">
        <v>95</v>
      </c>
      <c r="I10" s="207">
        <v>93</v>
      </c>
      <c r="J10" s="207">
        <v>93</v>
      </c>
      <c r="K10" s="207">
        <v>89</v>
      </c>
      <c r="L10" s="207">
        <v>370</v>
      </c>
      <c r="M10" s="210">
        <v>89.9</v>
      </c>
      <c r="N10" s="210">
        <v>459.9</v>
      </c>
    </row>
    <row r="11" spans="2:14" ht="12.75">
      <c r="B11" s="216">
        <v>2</v>
      </c>
      <c r="C11" s="216">
        <v>2</v>
      </c>
      <c r="D11" s="216">
        <v>4</v>
      </c>
      <c r="E11" s="216">
        <v>333</v>
      </c>
      <c r="F11" s="217" t="s">
        <v>272</v>
      </c>
      <c r="G11" s="218" t="s">
        <v>245</v>
      </c>
      <c r="H11" s="216">
        <v>85</v>
      </c>
      <c r="I11" s="216">
        <v>88</v>
      </c>
      <c r="J11" s="216">
        <v>90</v>
      </c>
      <c r="K11" s="216">
        <v>82</v>
      </c>
      <c r="L11" s="216">
        <v>345</v>
      </c>
      <c r="M11" s="219">
        <v>94.5</v>
      </c>
      <c r="N11" s="219">
        <v>439.5</v>
      </c>
    </row>
    <row r="12" spans="2:14" ht="12.75">
      <c r="B12" s="216">
        <v>3</v>
      </c>
      <c r="C12" s="216">
        <v>2</v>
      </c>
      <c r="D12" s="216">
        <v>2</v>
      </c>
      <c r="E12" s="216">
        <v>332</v>
      </c>
      <c r="F12" s="217" t="s">
        <v>271</v>
      </c>
      <c r="G12" s="220" t="s">
        <v>245</v>
      </c>
      <c r="H12" s="216">
        <v>91</v>
      </c>
      <c r="I12" s="216">
        <v>87</v>
      </c>
      <c r="J12" s="216">
        <v>81</v>
      </c>
      <c r="K12" s="216">
        <v>84</v>
      </c>
      <c r="L12" s="216">
        <v>343</v>
      </c>
      <c r="M12" s="219">
        <v>93.3</v>
      </c>
      <c r="N12" s="219">
        <v>436.3</v>
      </c>
    </row>
    <row r="13" spans="2:14" ht="12.75">
      <c r="B13" s="207">
        <v>4</v>
      </c>
      <c r="C13" s="207">
        <v>2</v>
      </c>
      <c r="D13" s="207">
        <v>1</v>
      </c>
      <c r="E13" s="207">
        <v>334</v>
      </c>
      <c r="F13" s="208" t="s">
        <v>273</v>
      </c>
      <c r="G13" s="211" t="s">
        <v>147</v>
      </c>
      <c r="H13" s="207">
        <v>88</v>
      </c>
      <c r="I13" s="207">
        <v>87</v>
      </c>
      <c r="J13" s="207">
        <v>84</v>
      </c>
      <c r="K13" s="207">
        <v>83</v>
      </c>
      <c r="L13" s="207">
        <v>342</v>
      </c>
      <c r="M13" s="210">
        <v>89</v>
      </c>
      <c r="N13" s="210">
        <v>431</v>
      </c>
    </row>
    <row r="14" spans="2:14" ht="12.75">
      <c r="B14" s="207">
        <v>5</v>
      </c>
      <c r="C14" s="207">
        <v>2</v>
      </c>
      <c r="D14" s="207">
        <v>7</v>
      </c>
      <c r="E14" s="207">
        <v>335</v>
      </c>
      <c r="F14" s="208" t="s">
        <v>274</v>
      </c>
      <c r="G14" s="209" t="s">
        <v>147</v>
      </c>
      <c r="H14" s="207">
        <v>85</v>
      </c>
      <c r="I14" s="207">
        <v>84</v>
      </c>
      <c r="J14" s="207">
        <v>86</v>
      </c>
      <c r="K14" s="207">
        <v>85</v>
      </c>
      <c r="L14" s="207">
        <v>340</v>
      </c>
      <c r="M14" s="210">
        <v>89.9</v>
      </c>
      <c r="N14" s="210">
        <v>429.9</v>
      </c>
    </row>
    <row r="15" spans="2:14" ht="12.75">
      <c r="B15" s="207">
        <v>6</v>
      </c>
      <c r="C15" s="207">
        <v>2</v>
      </c>
      <c r="D15" s="207">
        <v>6</v>
      </c>
      <c r="E15" s="207">
        <v>331</v>
      </c>
      <c r="F15" s="208" t="s">
        <v>435</v>
      </c>
      <c r="G15" s="211" t="s">
        <v>228</v>
      </c>
      <c r="H15" s="207">
        <v>86</v>
      </c>
      <c r="I15" s="207">
        <v>83</v>
      </c>
      <c r="J15" s="207">
        <v>81</v>
      </c>
      <c r="K15" s="207">
        <v>87</v>
      </c>
      <c r="L15" s="207">
        <v>337</v>
      </c>
      <c r="M15" s="210">
        <v>90.8</v>
      </c>
      <c r="N15" s="210">
        <v>427.8</v>
      </c>
    </row>
    <row r="16" spans="2:14" ht="12.75">
      <c r="B16" s="207">
        <v>7</v>
      </c>
      <c r="C16" s="207">
        <v>2</v>
      </c>
      <c r="D16" s="207">
        <v>9</v>
      </c>
      <c r="E16" s="207">
        <v>339</v>
      </c>
      <c r="F16" s="208" t="s">
        <v>276</v>
      </c>
      <c r="G16" s="209" t="s">
        <v>263</v>
      </c>
      <c r="H16" s="207">
        <v>92</v>
      </c>
      <c r="I16" s="207">
        <v>76</v>
      </c>
      <c r="J16" s="207">
        <v>80</v>
      </c>
      <c r="K16" s="207">
        <v>86</v>
      </c>
      <c r="L16" s="207">
        <v>334</v>
      </c>
      <c r="M16" s="210">
        <v>83.9</v>
      </c>
      <c r="N16" s="210">
        <v>417.9</v>
      </c>
    </row>
    <row r="17" spans="2:14" ht="13.5" thickBot="1">
      <c r="B17" s="515">
        <v>8</v>
      </c>
      <c r="C17" s="515">
        <v>2</v>
      </c>
      <c r="D17" s="515">
        <v>3</v>
      </c>
      <c r="E17" s="515">
        <v>336</v>
      </c>
      <c r="F17" s="516" t="s">
        <v>275</v>
      </c>
      <c r="G17" s="517" t="s">
        <v>147</v>
      </c>
      <c r="H17" s="515">
        <v>80</v>
      </c>
      <c r="I17" s="515">
        <v>74</v>
      </c>
      <c r="J17" s="515">
        <v>84</v>
      </c>
      <c r="K17" s="515">
        <v>77</v>
      </c>
      <c r="L17" s="515">
        <v>315</v>
      </c>
      <c r="M17" s="518">
        <v>78.2</v>
      </c>
      <c r="N17" s="518">
        <v>393.2</v>
      </c>
    </row>
    <row r="18" spans="2:14" ht="12.75">
      <c r="B18" s="212">
        <v>9</v>
      </c>
      <c r="C18" s="212">
        <v>2</v>
      </c>
      <c r="D18" s="212">
        <v>5</v>
      </c>
      <c r="E18" s="212">
        <v>337</v>
      </c>
      <c r="F18" s="213" t="s">
        <v>350</v>
      </c>
      <c r="G18" s="214" t="s">
        <v>147</v>
      </c>
      <c r="H18" s="215">
        <v>68</v>
      </c>
      <c r="I18" s="215">
        <v>78</v>
      </c>
      <c r="J18" s="215">
        <v>81</v>
      </c>
      <c r="K18" s="215">
        <v>73</v>
      </c>
      <c r="L18" s="207">
        <v>300</v>
      </c>
      <c r="M18" s="215"/>
      <c r="N18" s="207"/>
    </row>
  </sheetData>
  <printOptions/>
  <pageMargins left="0.53" right="0.75" top="1" bottom="1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I78"/>
  <sheetViews>
    <sheetView workbookViewId="0" topLeftCell="A1">
      <pane ySplit="6" topLeftCell="BM10" activePane="bottomLeft" state="frozen"/>
      <selection pane="topLeft" activeCell="A1" sqref="A1"/>
      <selection pane="bottomLeft" activeCell="AB2" sqref="AB2"/>
    </sheetView>
  </sheetViews>
  <sheetFormatPr defaultColWidth="9.00390625" defaultRowHeight="12.75"/>
  <cols>
    <col min="1" max="1" width="2.875" style="0" customWidth="1"/>
    <col min="2" max="2" width="4.00390625" style="0" customWidth="1"/>
    <col min="3" max="3" width="32.125" style="0" customWidth="1"/>
    <col min="4" max="4" width="6.00390625" style="236" customWidth="1"/>
    <col min="5" max="27" width="2.75390625" style="236" customWidth="1"/>
    <col min="28" max="29" width="2.625" style="236" customWidth="1"/>
    <col min="30" max="30" width="3.75390625" style="236" customWidth="1"/>
    <col min="31" max="32" width="2.625" style="236" customWidth="1"/>
    <col min="33" max="33" width="3.75390625" style="236" customWidth="1"/>
    <col min="34" max="34" width="2.625" style="236" customWidth="1"/>
    <col min="35" max="35" width="6.875" style="236" customWidth="1"/>
    <col min="36" max="38" width="3.00390625" style="0" customWidth="1"/>
  </cols>
  <sheetData>
    <row r="1" spans="3:7" ht="15.75">
      <c r="C1" s="40" t="s">
        <v>360</v>
      </c>
      <c r="D1" s="80"/>
      <c r="E1" s="80"/>
      <c r="F1" s="80"/>
      <c r="G1" s="80"/>
    </row>
    <row r="2" spans="3:7" ht="15.75">
      <c r="C2" s="40" t="s">
        <v>512</v>
      </c>
      <c r="D2" s="80"/>
      <c r="E2" s="80"/>
      <c r="F2" s="80"/>
      <c r="G2" s="80"/>
    </row>
    <row r="3" spans="3:7" ht="15">
      <c r="C3" s="41" t="s">
        <v>452</v>
      </c>
      <c r="D3" s="82"/>
      <c r="E3" s="82"/>
      <c r="F3" s="82"/>
      <c r="G3" s="82"/>
    </row>
    <row r="4" ht="13.5" thickBot="1"/>
    <row r="5" spans="3:35" ht="13.5" thickBot="1">
      <c r="C5" s="221"/>
      <c r="D5" s="229"/>
      <c r="E5" s="333"/>
      <c r="F5" s="334"/>
      <c r="G5" s="334" t="s">
        <v>438</v>
      </c>
      <c r="H5" s="334"/>
      <c r="I5" s="334"/>
      <c r="J5" s="335"/>
      <c r="K5" s="316"/>
      <c r="L5" s="317"/>
      <c r="M5" s="317" t="s">
        <v>439</v>
      </c>
      <c r="N5" s="317"/>
      <c r="O5" s="317"/>
      <c r="P5" s="318"/>
      <c r="Q5" s="270"/>
      <c r="R5" s="271" t="s">
        <v>445</v>
      </c>
      <c r="S5" s="272"/>
      <c r="T5" s="272"/>
      <c r="U5" s="272"/>
      <c r="V5" s="273"/>
      <c r="W5" s="292"/>
      <c r="X5" s="293" t="s">
        <v>444</v>
      </c>
      <c r="Y5" s="294"/>
      <c r="Z5" s="294"/>
      <c r="AA5" s="294"/>
      <c r="AB5" s="295"/>
      <c r="AC5" s="491"/>
      <c r="AD5" s="492" t="s">
        <v>446</v>
      </c>
      <c r="AE5" s="493"/>
      <c r="AF5" s="493"/>
      <c r="AG5" s="493"/>
      <c r="AH5" s="493"/>
      <c r="AI5" s="497" t="s">
        <v>446</v>
      </c>
    </row>
    <row r="6" spans="3:35" ht="13.5" thickBot="1">
      <c r="C6" s="226"/>
      <c r="D6" s="229" t="s">
        <v>455</v>
      </c>
      <c r="E6" s="336" t="s">
        <v>448</v>
      </c>
      <c r="F6" s="334"/>
      <c r="G6" s="334"/>
      <c r="H6" s="336" t="s">
        <v>501</v>
      </c>
      <c r="I6" s="334"/>
      <c r="J6" s="335"/>
      <c r="K6" s="319" t="s">
        <v>502</v>
      </c>
      <c r="L6" s="317"/>
      <c r="M6" s="317"/>
      <c r="N6" s="319" t="s">
        <v>503</v>
      </c>
      <c r="O6" s="317"/>
      <c r="P6" s="318"/>
      <c r="Q6" s="274" t="s">
        <v>442</v>
      </c>
      <c r="R6" s="272"/>
      <c r="S6" s="272"/>
      <c r="T6" s="274" t="s">
        <v>443</v>
      </c>
      <c r="U6" s="272"/>
      <c r="V6" s="273"/>
      <c r="W6" s="296" t="s">
        <v>442</v>
      </c>
      <c r="X6" s="294"/>
      <c r="Y6" s="294"/>
      <c r="Z6" s="296" t="s">
        <v>443</v>
      </c>
      <c r="AA6" s="294"/>
      <c r="AB6" s="295"/>
      <c r="AC6" s="494" t="s">
        <v>442</v>
      </c>
      <c r="AD6" s="237"/>
      <c r="AE6" s="238"/>
      <c r="AF6" s="495" t="s">
        <v>443</v>
      </c>
      <c r="AG6" s="237"/>
      <c r="AH6" s="237"/>
      <c r="AI6" s="496" t="s">
        <v>513</v>
      </c>
    </row>
    <row r="7" spans="2:35" ht="12.75">
      <c r="B7" s="227" t="s">
        <v>372</v>
      </c>
      <c r="C7" s="311" t="s">
        <v>147</v>
      </c>
      <c r="D7" s="251">
        <v>2</v>
      </c>
      <c r="E7" s="337"/>
      <c r="F7" s="337">
        <v>1</v>
      </c>
      <c r="G7" s="337"/>
      <c r="H7" s="338"/>
      <c r="I7" s="339">
        <v>5</v>
      </c>
      <c r="J7" s="340"/>
      <c r="K7" s="320"/>
      <c r="L7" s="320"/>
      <c r="M7" s="320"/>
      <c r="N7" s="321"/>
      <c r="O7" s="322">
        <v>3</v>
      </c>
      <c r="P7" s="323"/>
      <c r="Q7" s="275"/>
      <c r="R7" s="275"/>
      <c r="S7" s="275"/>
      <c r="T7" s="276"/>
      <c r="U7" s="277">
        <v>3</v>
      </c>
      <c r="V7" s="278"/>
      <c r="W7" s="297"/>
      <c r="X7" s="297"/>
      <c r="Y7" s="297"/>
      <c r="Z7" s="298"/>
      <c r="AA7" s="299">
        <v>4</v>
      </c>
      <c r="AB7" s="300"/>
      <c r="AD7" s="229">
        <f aca="true" t="shared" si="0" ref="AD7:AD68">F7+L7+R7+X7</f>
        <v>1</v>
      </c>
      <c r="AF7" s="231"/>
      <c r="AG7" s="232">
        <f aca="true" t="shared" si="1" ref="AG7:AG68">I7+O7+U7+AA7</f>
        <v>15</v>
      </c>
      <c r="AH7" s="233"/>
      <c r="AI7" s="354">
        <f aca="true" t="shared" si="2" ref="AI7:AI68">AD7+AG7</f>
        <v>16</v>
      </c>
    </row>
    <row r="8" spans="2:35" ht="12.75">
      <c r="B8" s="263" t="s">
        <v>373</v>
      </c>
      <c r="C8" s="312" t="s">
        <v>9</v>
      </c>
      <c r="D8" s="265">
        <v>4</v>
      </c>
      <c r="E8" s="341"/>
      <c r="F8" s="341">
        <v>5</v>
      </c>
      <c r="G8" s="341"/>
      <c r="H8" s="342"/>
      <c r="I8" s="341">
        <v>5</v>
      </c>
      <c r="J8" s="343"/>
      <c r="K8" s="324"/>
      <c r="L8" s="324">
        <v>1</v>
      </c>
      <c r="M8" s="324"/>
      <c r="N8" s="325"/>
      <c r="O8" s="324"/>
      <c r="P8" s="326"/>
      <c r="Q8" s="279"/>
      <c r="R8" s="279">
        <v>1</v>
      </c>
      <c r="S8" s="279"/>
      <c r="T8" s="280"/>
      <c r="U8" s="279"/>
      <c r="V8" s="281"/>
      <c r="W8" s="301"/>
      <c r="X8" s="301">
        <v>1</v>
      </c>
      <c r="Y8" s="301"/>
      <c r="Z8" s="302"/>
      <c r="AA8" s="301"/>
      <c r="AB8" s="303"/>
      <c r="AC8" s="266"/>
      <c r="AD8" s="266">
        <f t="shared" si="0"/>
        <v>8</v>
      </c>
      <c r="AE8" s="266"/>
      <c r="AF8" s="267"/>
      <c r="AG8" s="266">
        <f t="shared" si="1"/>
        <v>5</v>
      </c>
      <c r="AH8" s="268"/>
      <c r="AI8" s="355">
        <f t="shared" si="2"/>
        <v>13</v>
      </c>
    </row>
    <row r="9" spans="2:35" ht="12.75">
      <c r="B9" s="234" t="s">
        <v>374</v>
      </c>
      <c r="C9" s="311" t="s">
        <v>431</v>
      </c>
      <c r="D9" s="252">
        <v>3</v>
      </c>
      <c r="E9" s="339"/>
      <c r="F9" s="339">
        <v>1</v>
      </c>
      <c r="G9" s="339"/>
      <c r="H9" s="338"/>
      <c r="I9" s="339">
        <v>5</v>
      </c>
      <c r="J9" s="340"/>
      <c r="K9" s="327"/>
      <c r="L9" s="327">
        <v>1</v>
      </c>
      <c r="M9" s="327"/>
      <c r="N9" s="328"/>
      <c r="O9" s="327">
        <v>3</v>
      </c>
      <c r="P9" s="329"/>
      <c r="Q9" s="282"/>
      <c r="R9" s="282"/>
      <c r="S9" s="282"/>
      <c r="T9" s="283"/>
      <c r="U9" s="282">
        <v>3</v>
      </c>
      <c r="V9" s="284"/>
      <c r="W9" s="304"/>
      <c r="X9" s="304"/>
      <c r="Y9" s="304"/>
      <c r="Z9" s="305"/>
      <c r="AA9" s="304"/>
      <c r="AB9" s="306"/>
      <c r="AC9" s="229"/>
      <c r="AD9" s="229">
        <f t="shared" si="0"/>
        <v>2</v>
      </c>
      <c r="AE9" s="229"/>
      <c r="AF9" s="228"/>
      <c r="AG9" s="229">
        <f t="shared" si="1"/>
        <v>11</v>
      </c>
      <c r="AH9" s="230"/>
      <c r="AI9" s="354">
        <f t="shared" si="2"/>
        <v>13</v>
      </c>
    </row>
    <row r="10" spans="2:35" ht="12.75">
      <c r="B10" s="263" t="s">
        <v>375</v>
      </c>
      <c r="C10" s="312" t="s">
        <v>13</v>
      </c>
      <c r="D10" s="265">
        <v>3</v>
      </c>
      <c r="E10" s="341"/>
      <c r="F10" s="341">
        <v>3</v>
      </c>
      <c r="G10" s="341"/>
      <c r="H10" s="342"/>
      <c r="I10" s="341">
        <v>2</v>
      </c>
      <c r="J10" s="343"/>
      <c r="K10" s="324"/>
      <c r="L10" s="324">
        <v>1</v>
      </c>
      <c r="M10" s="324"/>
      <c r="N10" s="325"/>
      <c r="O10" s="324">
        <v>1</v>
      </c>
      <c r="P10" s="326"/>
      <c r="Q10" s="279"/>
      <c r="R10" s="279">
        <v>1</v>
      </c>
      <c r="S10" s="279"/>
      <c r="T10" s="280"/>
      <c r="U10" s="279">
        <v>3</v>
      </c>
      <c r="V10" s="281"/>
      <c r="W10" s="301"/>
      <c r="X10" s="301"/>
      <c r="Y10" s="301"/>
      <c r="Z10" s="302"/>
      <c r="AA10" s="301">
        <v>1</v>
      </c>
      <c r="AB10" s="303"/>
      <c r="AC10" s="266"/>
      <c r="AD10" s="266">
        <f t="shared" si="0"/>
        <v>5</v>
      </c>
      <c r="AE10" s="266"/>
      <c r="AF10" s="267"/>
      <c r="AG10" s="266">
        <f t="shared" si="1"/>
        <v>7</v>
      </c>
      <c r="AH10" s="268"/>
      <c r="AI10" s="355">
        <f t="shared" si="2"/>
        <v>12</v>
      </c>
    </row>
    <row r="11" spans="2:35" ht="12.75">
      <c r="B11" s="234" t="s">
        <v>376</v>
      </c>
      <c r="C11" s="311" t="s">
        <v>3</v>
      </c>
      <c r="D11" s="252">
        <v>5</v>
      </c>
      <c r="E11" s="337"/>
      <c r="F11" s="337">
        <v>1</v>
      </c>
      <c r="G11" s="337"/>
      <c r="H11" s="338"/>
      <c r="I11" s="339">
        <v>4</v>
      </c>
      <c r="J11" s="340"/>
      <c r="K11" s="320"/>
      <c r="L11" s="320">
        <v>1</v>
      </c>
      <c r="M11" s="320"/>
      <c r="N11" s="328"/>
      <c r="O11" s="327">
        <v>4</v>
      </c>
      <c r="P11" s="329"/>
      <c r="Q11" s="275"/>
      <c r="R11" s="275">
        <v>1</v>
      </c>
      <c r="S11" s="275"/>
      <c r="T11" s="283"/>
      <c r="U11" s="282">
        <v>1</v>
      </c>
      <c r="V11" s="284"/>
      <c r="W11" s="297"/>
      <c r="X11" s="297"/>
      <c r="Y11" s="297"/>
      <c r="Z11" s="305"/>
      <c r="AA11" s="304"/>
      <c r="AB11" s="306"/>
      <c r="AD11" s="229">
        <f t="shared" si="0"/>
        <v>3</v>
      </c>
      <c r="AF11" s="228"/>
      <c r="AG11" s="229">
        <f t="shared" si="1"/>
        <v>9</v>
      </c>
      <c r="AH11" s="230"/>
      <c r="AI11" s="354">
        <f t="shared" si="2"/>
        <v>12</v>
      </c>
    </row>
    <row r="12" spans="2:35" ht="12.75">
      <c r="B12" s="263" t="s">
        <v>377</v>
      </c>
      <c r="C12" s="312" t="s">
        <v>425</v>
      </c>
      <c r="D12" s="265">
        <v>1</v>
      </c>
      <c r="E12" s="341"/>
      <c r="F12" s="341">
        <v>6</v>
      </c>
      <c r="G12" s="341"/>
      <c r="H12" s="342"/>
      <c r="I12" s="341">
        <v>1</v>
      </c>
      <c r="J12" s="343"/>
      <c r="K12" s="324"/>
      <c r="L12" s="324">
        <v>1</v>
      </c>
      <c r="M12" s="324"/>
      <c r="N12" s="325"/>
      <c r="O12" s="324"/>
      <c r="P12" s="326"/>
      <c r="Q12" s="279"/>
      <c r="R12" s="279"/>
      <c r="S12" s="279"/>
      <c r="T12" s="280"/>
      <c r="U12" s="279">
        <v>1</v>
      </c>
      <c r="V12" s="281"/>
      <c r="W12" s="301"/>
      <c r="X12" s="301">
        <v>3</v>
      </c>
      <c r="Y12" s="301"/>
      <c r="Z12" s="302"/>
      <c r="AA12" s="301"/>
      <c r="AB12" s="303"/>
      <c r="AC12" s="266"/>
      <c r="AD12" s="266">
        <f t="shared" si="0"/>
        <v>10</v>
      </c>
      <c r="AE12" s="266"/>
      <c r="AF12" s="267"/>
      <c r="AG12" s="266">
        <f t="shared" si="1"/>
        <v>2</v>
      </c>
      <c r="AH12" s="268"/>
      <c r="AI12" s="355">
        <f t="shared" si="2"/>
        <v>12</v>
      </c>
    </row>
    <row r="13" spans="2:35" ht="12.75">
      <c r="B13" s="234" t="s">
        <v>378</v>
      </c>
      <c r="C13" s="311" t="s">
        <v>26</v>
      </c>
      <c r="D13" s="252">
        <v>4</v>
      </c>
      <c r="E13" s="337"/>
      <c r="F13" s="337">
        <v>6</v>
      </c>
      <c r="G13" s="337"/>
      <c r="H13" s="338"/>
      <c r="I13" s="339">
        <v>3</v>
      </c>
      <c r="J13" s="340"/>
      <c r="K13" s="320"/>
      <c r="L13" s="320">
        <v>2</v>
      </c>
      <c r="M13" s="320"/>
      <c r="N13" s="328"/>
      <c r="O13" s="327">
        <v>1</v>
      </c>
      <c r="P13" s="329"/>
      <c r="Q13" s="259"/>
      <c r="R13" s="259"/>
      <c r="S13" s="259"/>
      <c r="T13" s="260"/>
      <c r="U13" s="261"/>
      <c r="V13" s="262"/>
      <c r="W13" s="259"/>
      <c r="X13" s="259"/>
      <c r="Y13" s="259"/>
      <c r="Z13" s="260"/>
      <c r="AA13" s="261"/>
      <c r="AB13" s="262"/>
      <c r="AD13" s="229">
        <f t="shared" si="0"/>
        <v>8</v>
      </c>
      <c r="AF13" s="228"/>
      <c r="AG13" s="229">
        <f t="shared" si="1"/>
        <v>4</v>
      </c>
      <c r="AH13" s="230"/>
      <c r="AI13" s="354">
        <f t="shared" si="2"/>
        <v>12</v>
      </c>
    </row>
    <row r="14" spans="2:35" ht="12.75">
      <c r="B14" s="263" t="s">
        <v>379</v>
      </c>
      <c r="C14" s="312" t="s">
        <v>1</v>
      </c>
      <c r="D14" s="265">
        <v>5</v>
      </c>
      <c r="E14" s="341"/>
      <c r="F14" s="341">
        <v>3</v>
      </c>
      <c r="G14" s="341"/>
      <c r="H14" s="342"/>
      <c r="I14" s="341">
        <v>1</v>
      </c>
      <c r="J14" s="343"/>
      <c r="K14" s="324"/>
      <c r="L14" s="324">
        <v>1</v>
      </c>
      <c r="M14" s="324"/>
      <c r="N14" s="325"/>
      <c r="O14" s="324"/>
      <c r="P14" s="326"/>
      <c r="Q14" s="279"/>
      <c r="R14" s="279">
        <v>3</v>
      </c>
      <c r="S14" s="279"/>
      <c r="T14" s="280"/>
      <c r="U14" s="279">
        <v>3</v>
      </c>
      <c r="V14" s="281"/>
      <c r="W14" s="301"/>
      <c r="X14" s="301"/>
      <c r="Y14" s="301"/>
      <c r="Z14" s="302"/>
      <c r="AA14" s="301"/>
      <c r="AB14" s="303"/>
      <c r="AC14" s="266"/>
      <c r="AD14" s="266">
        <f t="shared" si="0"/>
        <v>7</v>
      </c>
      <c r="AE14" s="266"/>
      <c r="AF14" s="267"/>
      <c r="AG14" s="266">
        <f t="shared" si="1"/>
        <v>4</v>
      </c>
      <c r="AH14" s="268"/>
      <c r="AI14" s="355">
        <f t="shared" si="2"/>
        <v>11</v>
      </c>
    </row>
    <row r="15" spans="2:35" ht="12.75">
      <c r="B15" s="234" t="s">
        <v>380</v>
      </c>
      <c r="C15" s="311" t="s">
        <v>454</v>
      </c>
      <c r="D15" s="252">
        <v>3</v>
      </c>
      <c r="E15" s="339"/>
      <c r="F15" s="339">
        <v>4</v>
      </c>
      <c r="G15" s="339"/>
      <c r="H15" s="338"/>
      <c r="I15" s="339"/>
      <c r="J15" s="340"/>
      <c r="K15" s="327"/>
      <c r="L15" s="327">
        <v>3</v>
      </c>
      <c r="M15" s="327"/>
      <c r="N15" s="328"/>
      <c r="O15" s="327"/>
      <c r="P15" s="329"/>
      <c r="Q15" s="282"/>
      <c r="R15" s="282">
        <v>1</v>
      </c>
      <c r="S15" s="282"/>
      <c r="T15" s="283"/>
      <c r="U15" s="282"/>
      <c r="V15" s="284"/>
      <c r="W15" s="304"/>
      <c r="X15" s="304">
        <v>1</v>
      </c>
      <c r="Y15" s="304"/>
      <c r="Z15" s="305"/>
      <c r="AA15" s="304"/>
      <c r="AB15" s="306"/>
      <c r="AC15" s="229"/>
      <c r="AD15" s="229">
        <f>F15+L15+R15+X15</f>
        <v>9</v>
      </c>
      <c r="AE15" s="229"/>
      <c r="AF15" s="228"/>
      <c r="AG15" s="229">
        <f t="shared" si="1"/>
        <v>0</v>
      </c>
      <c r="AH15" s="230"/>
      <c r="AI15" s="354">
        <f>AD15+AG15</f>
        <v>9</v>
      </c>
    </row>
    <row r="16" spans="2:35" ht="12.75">
      <c r="B16" s="263" t="s">
        <v>381</v>
      </c>
      <c r="C16" s="312" t="s">
        <v>451</v>
      </c>
      <c r="D16" s="265">
        <v>4</v>
      </c>
      <c r="E16" s="341"/>
      <c r="F16" s="341"/>
      <c r="G16" s="341"/>
      <c r="H16" s="342"/>
      <c r="I16" s="341">
        <v>2</v>
      </c>
      <c r="J16" s="343"/>
      <c r="K16" s="324"/>
      <c r="L16" s="324"/>
      <c r="M16" s="324"/>
      <c r="N16" s="325"/>
      <c r="O16" s="324">
        <v>3</v>
      </c>
      <c r="P16" s="326"/>
      <c r="Q16" s="279"/>
      <c r="R16" s="279"/>
      <c r="S16" s="279"/>
      <c r="T16" s="280"/>
      <c r="U16" s="279">
        <v>3</v>
      </c>
      <c r="V16" s="281"/>
      <c r="W16" s="301"/>
      <c r="X16" s="301"/>
      <c r="Y16" s="301"/>
      <c r="Z16" s="302"/>
      <c r="AA16" s="301"/>
      <c r="AB16" s="303"/>
      <c r="AC16" s="266"/>
      <c r="AD16" s="266">
        <f t="shared" si="0"/>
        <v>0</v>
      </c>
      <c r="AE16" s="266"/>
      <c r="AF16" s="267"/>
      <c r="AG16" s="266">
        <f t="shared" si="1"/>
        <v>8</v>
      </c>
      <c r="AH16" s="268"/>
      <c r="AI16" s="355">
        <f t="shared" si="2"/>
        <v>8</v>
      </c>
    </row>
    <row r="17" spans="2:35" ht="12.75">
      <c r="B17" s="234" t="s">
        <v>382</v>
      </c>
      <c r="C17" s="313" t="s">
        <v>245</v>
      </c>
      <c r="D17" s="252">
        <v>6</v>
      </c>
      <c r="E17" s="337"/>
      <c r="F17" s="337"/>
      <c r="G17" s="337"/>
      <c r="H17" s="338"/>
      <c r="I17" s="339">
        <v>3</v>
      </c>
      <c r="J17" s="340"/>
      <c r="K17" s="320"/>
      <c r="L17" s="320"/>
      <c r="M17" s="320"/>
      <c r="N17" s="328"/>
      <c r="O17" s="327">
        <v>2</v>
      </c>
      <c r="P17" s="329"/>
      <c r="Q17" s="275"/>
      <c r="R17" s="275"/>
      <c r="S17" s="275"/>
      <c r="T17" s="283"/>
      <c r="U17" s="282">
        <v>1</v>
      </c>
      <c r="V17" s="284"/>
      <c r="W17" s="297"/>
      <c r="X17" s="297"/>
      <c r="Y17" s="297"/>
      <c r="Z17" s="305"/>
      <c r="AA17" s="304">
        <v>2</v>
      </c>
      <c r="AB17" s="306"/>
      <c r="AD17" s="229">
        <f t="shared" si="0"/>
        <v>0</v>
      </c>
      <c r="AF17" s="228"/>
      <c r="AG17" s="229">
        <f t="shared" si="1"/>
        <v>8</v>
      </c>
      <c r="AH17" s="230"/>
      <c r="AI17" s="354">
        <f t="shared" si="2"/>
        <v>8</v>
      </c>
    </row>
    <row r="18" spans="2:35" ht="12.75">
      <c r="B18" s="263" t="s">
        <v>383</v>
      </c>
      <c r="C18" s="314" t="s">
        <v>82</v>
      </c>
      <c r="D18" s="265">
        <v>3</v>
      </c>
      <c r="E18" s="341"/>
      <c r="F18" s="341">
        <v>2</v>
      </c>
      <c r="G18" s="341"/>
      <c r="H18" s="342"/>
      <c r="I18" s="341"/>
      <c r="J18" s="343"/>
      <c r="K18" s="324"/>
      <c r="L18" s="324">
        <v>1</v>
      </c>
      <c r="M18" s="324"/>
      <c r="N18" s="325"/>
      <c r="O18" s="324"/>
      <c r="P18" s="326"/>
      <c r="Q18" s="279"/>
      <c r="R18" s="279">
        <v>3</v>
      </c>
      <c r="S18" s="279"/>
      <c r="T18" s="280"/>
      <c r="U18" s="279"/>
      <c r="V18" s="281"/>
      <c r="W18" s="301"/>
      <c r="X18" s="301">
        <v>1</v>
      </c>
      <c r="Y18" s="301"/>
      <c r="Z18" s="302"/>
      <c r="AA18" s="301"/>
      <c r="AB18" s="303"/>
      <c r="AC18" s="266"/>
      <c r="AD18" s="266">
        <f t="shared" si="0"/>
        <v>7</v>
      </c>
      <c r="AE18" s="266"/>
      <c r="AF18" s="267"/>
      <c r="AG18" s="266">
        <f t="shared" si="1"/>
        <v>0</v>
      </c>
      <c r="AH18" s="268"/>
      <c r="AI18" s="355">
        <f t="shared" si="2"/>
        <v>7</v>
      </c>
    </row>
    <row r="19" spans="2:35" ht="12.75">
      <c r="B19" s="234" t="s">
        <v>384</v>
      </c>
      <c r="C19" s="313" t="s">
        <v>461</v>
      </c>
      <c r="D19" s="252">
        <v>4</v>
      </c>
      <c r="E19" s="337"/>
      <c r="F19" s="337">
        <v>3</v>
      </c>
      <c r="G19" s="337"/>
      <c r="H19" s="338"/>
      <c r="I19" s="339">
        <v>3</v>
      </c>
      <c r="J19" s="340"/>
      <c r="K19" s="320"/>
      <c r="L19" s="320"/>
      <c r="M19" s="320"/>
      <c r="N19" s="328"/>
      <c r="O19" s="327">
        <v>1</v>
      </c>
      <c r="P19" s="329"/>
      <c r="Q19" s="259"/>
      <c r="R19" s="259"/>
      <c r="S19" s="259"/>
      <c r="T19" s="260"/>
      <c r="U19" s="261"/>
      <c r="V19" s="262"/>
      <c r="W19" s="259"/>
      <c r="X19" s="259"/>
      <c r="Y19" s="259"/>
      <c r="Z19" s="260"/>
      <c r="AA19" s="261"/>
      <c r="AB19" s="262"/>
      <c r="AD19" s="229">
        <f t="shared" si="0"/>
        <v>3</v>
      </c>
      <c r="AF19" s="228"/>
      <c r="AG19" s="229">
        <f t="shared" si="1"/>
        <v>4</v>
      </c>
      <c r="AH19" s="230"/>
      <c r="AI19" s="354">
        <f t="shared" si="2"/>
        <v>7</v>
      </c>
    </row>
    <row r="20" spans="2:35" ht="12.75">
      <c r="B20" s="263" t="s">
        <v>385</v>
      </c>
      <c r="C20" s="314" t="s">
        <v>421</v>
      </c>
      <c r="D20" s="265">
        <v>2</v>
      </c>
      <c r="E20" s="341"/>
      <c r="F20" s="341">
        <v>2</v>
      </c>
      <c r="G20" s="341"/>
      <c r="H20" s="342"/>
      <c r="I20" s="341"/>
      <c r="J20" s="343"/>
      <c r="K20" s="324"/>
      <c r="L20" s="324">
        <v>1</v>
      </c>
      <c r="M20" s="324"/>
      <c r="N20" s="325"/>
      <c r="O20" s="324"/>
      <c r="P20" s="326"/>
      <c r="Q20" s="279"/>
      <c r="R20" s="279">
        <v>3</v>
      </c>
      <c r="S20" s="279"/>
      <c r="T20" s="280"/>
      <c r="U20" s="279"/>
      <c r="V20" s="281"/>
      <c r="W20" s="301"/>
      <c r="X20" s="301"/>
      <c r="Y20" s="301"/>
      <c r="Z20" s="302"/>
      <c r="AA20" s="301"/>
      <c r="AB20" s="303"/>
      <c r="AC20" s="266"/>
      <c r="AD20" s="266">
        <f t="shared" si="0"/>
        <v>6</v>
      </c>
      <c r="AE20" s="266"/>
      <c r="AF20" s="267"/>
      <c r="AG20" s="266">
        <f t="shared" si="1"/>
        <v>0</v>
      </c>
      <c r="AH20" s="268"/>
      <c r="AI20" s="355">
        <f t="shared" si="2"/>
        <v>6</v>
      </c>
    </row>
    <row r="21" spans="2:35" ht="12.75">
      <c r="B21" s="234" t="s">
        <v>386</v>
      </c>
      <c r="C21" s="313" t="s">
        <v>161</v>
      </c>
      <c r="D21" s="252">
        <v>1</v>
      </c>
      <c r="E21" s="337"/>
      <c r="F21" s="337">
        <v>5</v>
      </c>
      <c r="G21" s="337"/>
      <c r="H21" s="338"/>
      <c r="I21" s="339"/>
      <c r="J21" s="340"/>
      <c r="K21" s="320"/>
      <c r="L21" s="320"/>
      <c r="M21" s="320"/>
      <c r="N21" s="328"/>
      <c r="O21" s="327"/>
      <c r="P21" s="329"/>
      <c r="Q21" s="275"/>
      <c r="R21" s="275">
        <v>1</v>
      </c>
      <c r="S21" s="275"/>
      <c r="T21" s="283"/>
      <c r="U21" s="282"/>
      <c r="V21" s="284"/>
      <c r="W21" s="297"/>
      <c r="X21" s="297"/>
      <c r="Y21" s="297"/>
      <c r="Z21" s="305"/>
      <c r="AA21" s="304"/>
      <c r="AB21" s="306"/>
      <c r="AD21" s="229">
        <f t="shared" si="0"/>
        <v>6</v>
      </c>
      <c r="AF21" s="228"/>
      <c r="AG21" s="229">
        <f t="shared" si="1"/>
        <v>0</v>
      </c>
      <c r="AH21" s="230"/>
      <c r="AI21" s="354">
        <f t="shared" si="2"/>
        <v>6</v>
      </c>
    </row>
    <row r="22" spans="2:35" ht="12.75">
      <c r="B22" s="263" t="s">
        <v>387</v>
      </c>
      <c r="C22" s="314" t="s">
        <v>73</v>
      </c>
      <c r="D22" s="265">
        <v>7</v>
      </c>
      <c r="E22" s="341"/>
      <c r="F22" s="341">
        <v>3</v>
      </c>
      <c r="G22" s="341"/>
      <c r="H22" s="342"/>
      <c r="I22" s="341">
        <v>3</v>
      </c>
      <c r="J22" s="343"/>
      <c r="K22" s="324"/>
      <c r="L22" s="324"/>
      <c r="M22" s="324"/>
      <c r="N22" s="325"/>
      <c r="O22" s="324"/>
      <c r="P22" s="326"/>
      <c r="Q22" s="351"/>
      <c r="R22" s="351"/>
      <c r="S22" s="351"/>
      <c r="T22" s="352"/>
      <c r="U22" s="351"/>
      <c r="V22" s="353"/>
      <c r="W22" s="351"/>
      <c r="X22" s="351"/>
      <c r="Y22" s="351"/>
      <c r="Z22" s="352"/>
      <c r="AA22" s="351"/>
      <c r="AB22" s="353"/>
      <c r="AC22" s="266"/>
      <c r="AD22" s="266">
        <f t="shared" si="0"/>
        <v>3</v>
      </c>
      <c r="AE22" s="266"/>
      <c r="AF22" s="267"/>
      <c r="AG22" s="266">
        <f t="shared" si="1"/>
        <v>3</v>
      </c>
      <c r="AH22" s="268"/>
      <c r="AI22" s="355">
        <f t="shared" si="2"/>
        <v>6</v>
      </c>
    </row>
    <row r="23" spans="2:35" ht="12.75">
      <c r="B23" s="234" t="s">
        <v>388</v>
      </c>
      <c r="C23" s="313" t="s">
        <v>181</v>
      </c>
      <c r="D23" s="252">
        <v>2</v>
      </c>
      <c r="E23" s="337"/>
      <c r="F23" s="337"/>
      <c r="G23" s="337"/>
      <c r="H23" s="338"/>
      <c r="I23" s="339">
        <v>3</v>
      </c>
      <c r="J23" s="340"/>
      <c r="K23" s="320"/>
      <c r="L23" s="320"/>
      <c r="M23" s="320"/>
      <c r="N23" s="328"/>
      <c r="O23" s="327"/>
      <c r="P23" s="329"/>
      <c r="Q23" s="275"/>
      <c r="R23" s="275">
        <v>2</v>
      </c>
      <c r="S23" s="275"/>
      <c r="T23" s="283"/>
      <c r="U23" s="282"/>
      <c r="V23" s="284"/>
      <c r="W23" s="297"/>
      <c r="X23" s="297"/>
      <c r="Y23" s="297"/>
      <c r="Z23" s="305"/>
      <c r="AA23" s="304"/>
      <c r="AB23" s="306"/>
      <c r="AD23" s="229">
        <f t="shared" si="0"/>
        <v>2</v>
      </c>
      <c r="AF23" s="228"/>
      <c r="AG23" s="229">
        <f t="shared" si="1"/>
        <v>3</v>
      </c>
      <c r="AH23" s="230"/>
      <c r="AI23" s="354">
        <f t="shared" si="2"/>
        <v>5</v>
      </c>
    </row>
    <row r="24" spans="2:35" ht="12.75">
      <c r="B24" s="263" t="s">
        <v>389</v>
      </c>
      <c r="C24" s="314" t="s">
        <v>88</v>
      </c>
      <c r="D24" s="265">
        <v>3</v>
      </c>
      <c r="E24" s="341"/>
      <c r="F24" s="341">
        <v>1</v>
      </c>
      <c r="G24" s="341"/>
      <c r="H24" s="342"/>
      <c r="I24" s="341">
        <v>3</v>
      </c>
      <c r="J24" s="343"/>
      <c r="K24" s="324"/>
      <c r="L24" s="324"/>
      <c r="M24" s="324"/>
      <c r="N24" s="325"/>
      <c r="O24" s="324"/>
      <c r="P24" s="326"/>
      <c r="Q24" s="279"/>
      <c r="R24" s="279">
        <v>1</v>
      </c>
      <c r="S24" s="279"/>
      <c r="T24" s="280"/>
      <c r="U24" s="279"/>
      <c r="V24" s="281"/>
      <c r="W24" s="301"/>
      <c r="X24" s="301"/>
      <c r="Y24" s="301"/>
      <c r="Z24" s="302"/>
      <c r="AA24" s="301"/>
      <c r="AB24" s="303"/>
      <c r="AC24" s="266"/>
      <c r="AD24" s="266">
        <f t="shared" si="0"/>
        <v>2</v>
      </c>
      <c r="AE24" s="266"/>
      <c r="AF24" s="267"/>
      <c r="AG24" s="266">
        <f t="shared" si="1"/>
        <v>3</v>
      </c>
      <c r="AH24" s="268"/>
      <c r="AI24" s="355">
        <f t="shared" si="2"/>
        <v>5</v>
      </c>
    </row>
    <row r="25" spans="2:35" ht="12.75">
      <c r="B25" s="234" t="s">
        <v>390</v>
      </c>
      <c r="C25" s="313" t="s">
        <v>491</v>
      </c>
      <c r="D25" s="252">
        <v>2</v>
      </c>
      <c r="E25" s="337"/>
      <c r="F25" s="337"/>
      <c r="G25" s="337"/>
      <c r="H25" s="338"/>
      <c r="I25" s="339">
        <v>3</v>
      </c>
      <c r="J25" s="340"/>
      <c r="K25" s="320"/>
      <c r="L25" s="320"/>
      <c r="M25" s="320"/>
      <c r="N25" s="328"/>
      <c r="O25" s="327"/>
      <c r="P25" s="329"/>
      <c r="Q25" s="275"/>
      <c r="R25" s="275"/>
      <c r="S25" s="275"/>
      <c r="T25" s="283"/>
      <c r="U25" s="282">
        <v>1</v>
      </c>
      <c r="V25" s="284"/>
      <c r="W25" s="297"/>
      <c r="X25" s="297"/>
      <c r="Y25" s="297"/>
      <c r="Z25" s="305"/>
      <c r="AA25" s="304">
        <v>1</v>
      </c>
      <c r="AB25" s="306"/>
      <c r="AD25" s="229">
        <f t="shared" si="0"/>
        <v>0</v>
      </c>
      <c r="AF25" s="228"/>
      <c r="AG25" s="229">
        <f t="shared" si="1"/>
        <v>5</v>
      </c>
      <c r="AH25" s="230"/>
      <c r="AI25" s="354">
        <f t="shared" si="2"/>
        <v>5</v>
      </c>
    </row>
    <row r="26" spans="2:35" ht="12.75">
      <c r="B26" s="263" t="s">
        <v>391</v>
      </c>
      <c r="C26" s="314" t="s">
        <v>125</v>
      </c>
      <c r="D26" s="265">
        <v>4</v>
      </c>
      <c r="E26" s="341"/>
      <c r="F26" s="341">
        <v>1</v>
      </c>
      <c r="G26" s="341"/>
      <c r="H26" s="342"/>
      <c r="I26" s="341">
        <v>3</v>
      </c>
      <c r="J26" s="343"/>
      <c r="K26" s="324"/>
      <c r="L26" s="324"/>
      <c r="M26" s="324"/>
      <c r="N26" s="325"/>
      <c r="O26" s="324"/>
      <c r="P26" s="326"/>
      <c r="Q26" s="279"/>
      <c r="R26" s="279"/>
      <c r="S26" s="279"/>
      <c r="T26" s="280"/>
      <c r="U26" s="279">
        <v>1</v>
      </c>
      <c r="V26" s="281"/>
      <c r="W26" s="301"/>
      <c r="X26" s="301"/>
      <c r="Y26" s="301"/>
      <c r="Z26" s="302"/>
      <c r="AA26" s="301"/>
      <c r="AB26" s="303"/>
      <c r="AC26" s="266"/>
      <c r="AD26" s="266">
        <f t="shared" si="0"/>
        <v>1</v>
      </c>
      <c r="AE26" s="266"/>
      <c r="AF26" s="267"/>
      <c r="AG26" s="266">
        <f t="shared" si="1"/>
        <v>4</v>
      </c>
      <c r="AH26" s="268"/>
      <c r="AI26" s="355">
        <f t="shared" si="2"/>
        <v>5</v>
      </c>
    </row>
    <row r="27" spans="2:35" ht="12.75">
      <c r="B27" s="234" t="s">
        <v>392</v>
      </c>
      <c r="C27" s="313" t="s">
        <v>263</v>
      </c>
      <c r="D27" s="252">
        <v>4</v>
      </c>
      <c r="E27" s="337"/>
      <c r="F27" s="337"/>
      <c r="G27" s="337"/>
      <c r="H27" s="338"/>
      <c r="I27" s="339">
        <v>2</v>
      </c>
      <c r="J27" s="340"/>
      <c r="K27" s="320"/>
      <c r="L27" s="320"/>
      <c r="M27" s="320"/>
      <c r="N27" s="328"/>
      <c r="O27" s="327">
        <v>1</v>
      </c>
      <c r="P27" s="329"/>
      <c r="Q27" s="275"/>
      <c r="R27" s="275"/>
      <c r="S27" s="275"/>
      <c r="T27" s="283"/>
      <c r="U27" s="282">
        <v>1</v>
      </c>
      <c r="V27" s="284"/>
      <c r="W27" s="297"/>
      <c r="X27" s="297"/>
      <c r="Y27" s="297"/>
      <c r="Z27" s="305"/>
      <c r="AA27" s="304">
        <v>1</v>
      </c>
      <c r="AB27" s="306"/>
      <c r="AD27" s="229">
        <f t="shared" si="0"/>
        <v>0</v>
      </c>
      <c r="AF27" s="228"/>
      <c r="AG27" s="229">
        <f t="shared" si="1"/>
        <v>5</v>
      </c>
      <c r="AH27" s="230"/>
      <c r="AI27" s="354">
        <f t="shared" si="2"/>
        <v>5</v>
      </c>
    </row>
    <row r="28" spans="2:35" ht="12.75">
      <c r="B28" s="263" t="s">
        <v>393</v>
      </c>
      <c r="C28" s="314" t="s">
        <v>462</v>
      </c>
      <c r="D28" s="265">
        <v>5</v>
      </c>
      <c r="E28" s="341"/>
      <c r="F28" s="341">
        <v>3</v>
      </c>
      <c r="G28" s="341"/>
      <c r="H28" s="342"/>
      <c r="I28" s="341"/>
      <c r="J28" s="343"/>
      <c r="K28" s="324"/>
      <c r="L28" s="324">
        <v>1</v>
      </c>
      <c r="M28" s="324"/>
      <c r="N28" s="325"/>
      <c r="O28" s="324"/>
      <c r="P28" s="326"/>
      <c r="Q28" s="279"/>
      <c r="R28" s="279"/>
      <c r="S28" s="279"/>
      <c r="T28" s="280"/>
      <c r="U28" s="279"/>
      <c r="V28" s="281"/>
      <c r="W28" s="301"/>
      <c r="X28" s="301">
        <v>1</v>
      </c>
      <c r="Y28" s="301"/>
      <c r="Z28" s="302"/>
      <c r="AA28" s="301"/>
      <c r="AB28" s="303"/>
      <c r="AC28" s="266"/>
      <c r="AD28" s="266">
        <f t="shared" si="0"/>
        <v>5</v>
      </c>
      <c r="AE28" s="266"/>
      <c r="AF28" s="267"/>
      <c r="AG28" s="266">
        <f t="shared" si="1"/>
        <v>0</v>
      </c>
      <c r="AH28" s="268"/>
      <c r="AI28" s="355">
        <f t="shared" si="2"/>
        <v>5</v>
      </c>
    </row>
    <row r="29" spans="2:35" ht="12.75">
      <c r="B29" s="234" t="s">
        <v>394</v>
      </c>
      <c r="C29" s="313" t="s">
        <v>33</v>
      </c>
      <c r="D29" s="252">
        <v>7</v>
      </c>
      <c r="E29" s="337"/>
      <c r="F29" s="337">
        <v>3</v>
      </c>
      <c r="G29" s="337"/>
      <c r="H29" s="338"/>
      <c r="I29" s="339"/>
      <c r="J29" s="340"/>
      <c r="K29" s="320"/>
      <c r="L29" s="320">
        <v>2</v>
      </c>
      <c r="M29" s="320"/>
      <c r="N29" s="328"/>
      <c r="O29" s="327"/>
      <c r="P29" s="329"/>
      <c r="Q29" s="259"/>
      <c r="R29" s="259"/>
      <c r="S29" s="259"/>
      <c r="T29" s="260"/>
      <c r="U29" s="261"/>
      <c r="V29" s="262"/>
      <c r="W29" s="259"/>
      <c r="X29" s="259"/>
      <c r="Y29" s="259"/>
      <c r="Z29" s="260"/>
      <c r="AA29" s="261"/>
      <c r="AB29" s="262"/>
      <c r="AD29" s="229">
        <f t="shared" si="0"/>
        <v>5</v>
      </c>
      <c r="AF29" s="228"/>
      <c r="AG29" s="229">
        <f t="shared" si="1"/>
        <v>0</v>
      </c>
      <c r="AH29" s="230"/>
      <c r="AI29" s="354">
        <f t="shared" si="2"/>
        <v>5</v>
      </c>
    </row>
    <row r="30" spans="2:35" ht="12.75">
      <c r="B30" s="263" t="s">
        <v>395</v>
      </c>
      <c r="C30" s="314" t="s">
        <v>487</v>
      </c>
      <c r="D30" s="265">
        <v>7</v>
      </c>
      <c r="E30" s="341"/>
      <c r="F30" s="341"/>
      <c r="G30" s="341"/>
      <c r="H30" s="342"/>
      <c r="I30" s="341">
        <v>1</v>
      </c>
      <c r="J30" s="343"/>
      <c r="K30" s="324"/>
      <c r="L30" s="324">
        <v>1</v>
      </c>
      <c r="M30" s="324"/>
      <c r="N30" s="325"/>
      <c r="O30" s="324"/>
      <c r="P30" s="326"/>
      <c r="Q30" s="279"/>
      <c r="R30" s="279">
        <v>2</v>
      </c>
      <c r="S30" s="279"/>
      <c r="T30" s="280"/>
      <c r="U30" s="279"/>
      <c r="V30" s="281"/>
      <c r="W30" s="301"/>
      <c r="X30" s="301"/>
      <c r="Y30" s="301"/>
      <c r="Z30" s="302"/>
      <c r="AA30" s="301"/>
      <c r="AB30" s="303"/>
      <c r="AC30" s="266"/>
      <c r="AD30" s="266">
        <f t="shared" si="0"/>
        <v>3</v>
      </c>
      <c r="AE30" s="266"/>
      <c r="AF30" s="267"/>
      <c r="AG30" s="266">
        <f t="shared" si="1"/>
        <v>1</v>
      </c>
      <c r="AH30" s="268"/>
      <c r="AI30" s="355">
        <f t="shared" si="2"/>
        <v>4</v>
      </c>
    </row>
    <row r="31" spans="2:35" ht="12.75">
      <c r="B31" s="234" t="s">
        <v>460</v>
      </c>
      <c r="C31" s="313" t="s">
        <v>93</v>
      </c>
      <c r="D31" s="252">
        <v>4</v>
      </c>
      <c r="E31" s="337"/>
      <c r="F31" s="337">
        <v>3</v>
      </c>
      <c r="G31" s="337"/>
      <c r="H31" s="338"/>
      <c r="I31" s="339"/>
      <c r="J31" s="340"/>
      <c r="K31" s="320"/>
      <c r="L31" s="320"/>
      <c r="M31" s="320"/>
      <c r="N31" s="328"/>
      <c r="O31" s="327"/>
      <c r="P31" s="329"/>
      <c r="Q31" s="275"/>
      <c r="R31" s="275">
        <v>1</v>
      </c>
      <c r="S31" s="275"/>
      <c r="T31" s="283"/>
      <c r="U31" s="282"/>
      <c r="V31" s="284"/>
      <c r="W31" s="297"/>
      <c r="X31" s="297"/>
      <c r="Y31" s="297"/>
      <c r="Z31" s="305"/>
      <c r="AA31" s="304"/>
      <c r="AB31" s="306"/>
      <c r="AD31" s="229">
        <f t="shared" si="0"/>
        <v>4</v>
      </c>
      <c r="AF31" s="228"/>
      <c r="AG31" s="229">
        <f t="shared" si="1"/>
        <v>0</v>
      </c>
      <c r="AH31" s="230"/>
      <c r="AI31" s="354">
        <f t="shared" si="2"/>
        <v>4</v>
      </c>
    </row>
    <row r="32" spans="2:35" ht="12.75">
      <c r="B32" s="263" t="s">
        <v>464</v>
      </c>
      <c r="C32" s="314" t="s">
        <v>236</v>
      </c>
      <c r="D32" s="265">
        <v>6</v>
      </c>
      <c r="E32" s="341"/>
      <c r="F32" s="341"/>
      <c r="G32" s="341"/>
      <c r="H32" s="342"/>
      <c r="I32" s="341">
        <v>3</v>
      </c>
      <c r="J32" s="343"/>
      <c r="K32" s="324"/>
      <c r="L32" s="324"/>
      <c r="M32" s="324"/>
      <c r="N32" s="325"/>
      <c r="O32" s="324"/>
      <c r="P32" s="326"/>
      <c r="Q32" s="279"/>
      <c r="R32" s="279"/>
      <c r="S32" s="279"/>
      <c r="T32" s="280"/>
      <c r="U32" s="279">
        <v>1</v>
      </c>
      <c r="V32" s="281"/>
      <c r="W32" s="301"/>
      <c r="X32" s="301"/>
      <c r="Y32" s="301"/>
      <c r="Z32" s="302"/>
      <c r="AA32" s="301"/>
      <c r="AB32" s="303"/>
      <c r="AC32" s="266"/>
      <c r="AD32" s="266">
        <f t="shared" si="0"/>
        <v>0</v>
      </c>
      <c r="AE32" s="266"/>
      <c r="AF32" s="267"/>
      <c r="AG32" s="266">
        <f t="shared" si="1"/>
        <v>4</v>
      </c>
      <c r="AH32" s="268"/>
      <c r="AI32" s="355">
        <f t="shared" si="2"/>
        <v>4</v>
      </c>
    </row>
    <row r="33" spans="2:35" ht="12.75">
      <c r="B33" s="234" t="s">
        <v>465</v>
      </c>
      <c r="C33" s="313" t="s">
        <v>105</v>
      </c>
      <c r="D33" s="252">
        <v>7</v>
      </c>
      <c r="E33" s="337"/>
      <c r="F33" s="337">
        <v>1</v>
      </c>
      <c r="G33" s="337"/>
      <c r="H33" s="338"/>
      <c r="I33" s="339">
        <v>1</v>
      </c>
      <c r="J33" s="340"/>
      <c r="K33" s="320"/>
      <c r="L33" s="320"/>
      <c r="M33" s="320"/>
      <c r="N33" s="328"/>
      <c r="O33" s="327">
        <v>1</v>
      </c>
      <c r="P33" s="329"/>
      <c r="Q33" s="275"/>
      <c r="R33" s="275"/>
      <c r="S33" s="275"/>
      <c r="T33" s="283"/>
      <c r="U33" s="282">
        <v>1</v>
      </c>
      <c r="V33" s="284"/>
      <c r="W33" s="297"/>
      <c r="X33" s="297"/>
      <c r="Y33" s="297"/>
      <c r="Z33" s="305"/>
      <c r="AA33" s="304"/>
      <c r="AB33" s="306"/>
      <c r="AD33" s="229">
        <f t="shared" si="0"/>
        <v>1</v>
      </c>
      <c r="AF33" s="228"/>
      <c r="AG33" s="229">
        <f t="shared" si="1"/>
        <v>3</v>
      </c>
      <c r="AH33" s="230"/>
      <c r="AI33" s="354">
        <f t="shared" si="2"/>
        <v>4</v>
      </c>
    </row>
    <row r="34" spans="2:35" ht="12.75">
      <c r="B34" s="263" t="s">
        <v>466</v>
      </c>
      <c r="C34" s="314" t="s">
        <v>99</v>
      </c>
      <c r="D34" s="265">
        <v>1</v>
      </c>
      <c r="E34" s="341"/>
      <c r="F34" s="341">
        <v>4</v>
      </c>
      <c r="G34" s="341"/>
      <c r="H34" s="342"/>
      <c r="I34" s="341"/>
      <c r="J34" s="343"/>
      <c r="K34" s="324"/>
      <c r="L34" s="324"/>
      <c r="M34" s="324"/>
      <c r="N34" s="325"/>
      <c r="O34" s="324"/>
      <c r="P34" s="326"/>
      <c r="Q34" s="351"/>
      <c r="R34" s="351"/>
      <c r="S34" s="351"/>
      <c r="T34" s="352"/>
      <c r="U34" s="351"/>
      <c r="V34" s="353"/>
      <c r="W34" s="351"/>
      <c r="X34" s="351"/>
      <c r="Y34" s="351"/>
      <c r="Z34" s="352"/>
      <c r="AA34" s="351"/>
      <c r="AB34" s="353"/>
      <c r="AC34" s="266"/>
      <c r="AD34" s="266">
        <f t="shared" si="0"/>
        <v>4</v>
      </c>
      <c r="AE34" s="266"/>
      <c r="AF34" s="267"/>
      <c r="AG34" s="266">
        <f t="shared" si="1"/>
        <v>0</v>
      </c>
      <c r="AH34" s="268"/>
      <c r="AI34" s="355">
        <f t="shared" si="2"/>
        <v>4</v>
      </c>
    </row>
    <row r="35" spans="2:35" ht="12.75">
      <c r="B35" s="234" t="s">
        <v>467</v>
      </c>
      <c r="C35" s="313" t="s">
        <v>463</v>
      </c>
      <c r="D35" s="252">
        <v>1</v>
      </c>
      <c r="E35" s="337"/>
      <c r="F35" s="337">
        <v>3</v>
      </c>
      <c r="G35" s="337"/>
      <c r="H35" s="338"/>
      <c r="I35" s="339"/>
      <c r="J35" s="340"/>
      <c r="K35" s="320"/>
      <c r="L35" s="320">
        <v>1</v>
      </c>
      <c r="M35" s="320"/>
      <c r="N35" s="328"/>
      <c r="O35" s="327"/>
      <c r="P35" s="329"/>
      <c r="Q35" s="259"/>
      <c r="R35" s="259"/>
      <c r="S35" s="259"/>
      <c r="T35" s="260"/>
      <c r="U35" s="261"/>
      <c r="V35" s="262"/>
      <c r="W35" s="259"/>
      <c r="X35" s="259"/>
      <c r="Y35" s="259"/>
      <c r="Z35" s="260"/>
      <c r="AA35" s="261"/>
      <c r="AB35" s="262"/>
      <c r="AD35" s="229">
        <f t="shared" si="0"/>
        <v>4</v>
      </c>
      <c r="AF35" s="228"/>
      <c r="AG35" s="229">
        <f t="shared" si="1"/>
        <v>0</v>
      </c>
      <c r="AH35" s="230"/>
      <c r="AI35" s="354">
        <f t="shared" si="2"/>
        <v>4</v>
      </c>
    </row>
    <row r="36" spans="2:35" ht="12.75">
      <c r="B36" s="263" t="s">
        <v>468</v>
      </c>
      <c r="C36" s="314" t="s">
        <v>175</v>
      </c>
      <c r="D36" s="265">
        <v>1</v>
      </c>
      <c r="E36" s="341"/>
      <c r="F36" s="341"/>
      <c r="G36" s="341"/>
      <c r="H36" s="342"/>
      <c r="I36" s="341"/>
      <c r="J36" s="343"/>
      <c r="K36" s="324"/>
      <c r="L36" s="324"/>
      <c r="M36" s="324"/>
      <c r="N36" s="325"/>
      <c r="O36" s="324"/>
      <c r="P36" s="326"/>
      <c r="Q36" s="279"/>
      <c r="R36" s="279">
        <v>3</v>
      </c>
      <c r="S36" s="279"/>
      <c r="T36" s="280"/>
      <c r="U36" s="279"/>
      <c r="V36" s="281"/>
      <c r="W36" s="301"/>
      <c r="X36" s="301"/>
      <c r="Y36" s="301"/>
      <c r="Z36" s="302"/>
      <c r="AA36" s="301"/>
      <c r="AB36" s="303"/>
      <c r="AC36" s="266"/>
      <c r="AD36" s="266">
        <f t="shared" si="0"/>
        <v>3</v>
      </c>
      <c r="AE36" s="266"/>
      <c r="AF36" s="267"/>
      <c r="AG36" s="266">
        <f t="shared" si="1"/>
        <v>0</v>
      </c>
      <c r="AH36" s="268"/>
      <c r="AI36" s="355">
        <f t="shared" si="2"/>
        <v>3</v>
      </c>
    </row>
    <row r="37" spans="2:35" ht="12.75">
      <c r="B37" s="234" t="s">
        <v>469</v>
      </c>
      <c r="C37" s="313" t="s">
        <v>169</v>
      </c>
      <c r="D37" s="252">
        <v>4</v>
      </c>
      <c r="E37" s="337"/>
      <c r="F37" s="337"/>
      <c r="G37" s="337"/>
      <c r="H37" s="338"/>
      <c r="I37" s="339"/>
      <c r="J37" s="340"/>
      <c r="K37" s="320"/>
      <c r="L37" s="320"/>
      <c r="M37" s="320"/>
      <c r="N37" s="328"/>
      <c r="O37" s="327"/>
      <c r="P37" s="329"/>
      <c r="Q37" s="275"/>
      <c r="R37" s="275">
        <v>3</v>
      </c>
      <c r="S37" s="275"/>
      <c r="T37" s="283"/>
      <c r="U37" s="282"/>
      <c r="V37" s="284"/>
      <c r="W37" s="297"/>
      <c r="X37" s="297"/>
      <c r="Y37" s="297"/>
      <c r="Z37" s="305"/>
      <c r="AA37" s="304"/>
      <c r="AB37" s="306"/>
      <c r="AD37" s="229">
        <f t="shared" si="0"/>
        <v>3</v>
      </c>
      <c r="AF37" s="228"/>
      <c r="AG37" s="229">
        <f t="shared" si="1"/>
        <v>0</v>
      </c>
      <c r="AH37" s="230"/>
      <c r="AI37" s="354">
        <f t="shared" si="2"/>
        <v>3</v>
      </c>
    </row>
    <row r="38" spans="2:35" ht="12.75">
      <c r="B38" s="263" t="s">
        <v>470</v>
      </c>
      <c r="C38" s="314" t="s">
        <v>457</v>
      </c>
      <c r="D38" s="265">
        <v>2</v>
      </c>
      <c r="E38" s="341"/>
      <c r="F38" s="341">
        <v>1</v>
      </c>
      <c r="G38" s="341"/>
      <c r="H38" s="342"/>
      <c r="I38" s="341"/>
      <c r="J38" s="343"/>
      <c r="K38" s="324"/>
      <c r="L38" s="324"/>
      <c r="M38" s="324"/>
      <c r="N38" s="325"/>
      <c r="O38" s="324"/>
      <c r="P38" s="326"/>
      <c r="Q38" s="279"/>
      <c r="R38" s="279">
        <v>2</v>
      </c>
      <c r="S38" s="279"/>
      <c r="T38" s="280"/>
      <c r="U38" s="279"/>
      <c r="V38" s="281"/>
      <c r="W38" s="301"/>
      <c r="X38" s="301"/>
      <c r="Y38" s="301"/>
      <c r="Z38" s="302"/>
      <c r="AA38" s="301"/>
      <c r="AB38" s="303"/>
      <c r="AC38" s="266"/>
      <c r="AD38" s="266">
        <f t="shared" si="0"/>
        <v>3</v>
      </c>
      <c r="AE38" s="266"/>
      <c r="AF38" s="267"/>
      <c r="AG38" s="266">
        <f t="shared" si="1"/>
        <v>0</v>
      </c>
      <c r="AH38" s="268"/>
      <c r="AI38" s="355">
        <f t="shared" si="2"/>
        <v>3</v>
      </c>
    </row>
    <row r="39" spans="2:35" ht="12.75">
      <c r="B39" s="234" t="s">
        <v>471</v>
      </c>
      <c r="C39" s="313" t="s">
        <v>47</v>
      </c>
      <c r="D39" s="252">
        <v>7</v>
      </c>
      <c r="E39" s="339"/>
      <c r="F39" s="339">
        <v>2</v>
      </c>
      <c r="G39" s="339"/>
      <c r="H39" s="338"/>
      <c r="I39" s="339"/>
      <c r="J39" s="340"/>
      <c r="K39" s="327"/>
      <c r="L39" s="327"/>
      <c r="M39" s="327"/>
      <c r="N39" s="328"/>
      <c r="O39" s="327"/>
      <c r="P39" s="329"/>
      <c r="Q39" s="282"/>
      <c r="R39" s="282">
        <v>1</v>
      </c>
      <c r="S39" s="282"/>
      <c r="T39" s="283"/>
      <c r="U39" s="282"/>
      <c r="V39" s="284"/>
      <c r="W39" s="304"/>
      <c r="X39" s="304"/>
      <c r="Y39" s="304"/>
      <c r="Z39" s="305"/>
      <c r="AA39" s="304"/>
      <c r="AB39" s="306"/>
      <c r="AC39" s="229"/>
      <c r="AD39" s="229">
        <f t="shared" si="0"/>
        <v>3</v>
      </c>
      <c r="AE39" s="229"/>
      <c r="AF39" s="228"/>
      <c r="AG39" s="229">
        <f t="shared" si="1"/>
        <v>0</v>
      </c>
      <c r="AH39" s="230"/>
      <c r="AI39" s="354">
        <f t="shared" si="2"/>
        <v>3</v>
      </c>
    </row>
    <row r="40" spans="2:35" ht="12.75">
      <c r="B40" s="263" t="s">
        <v>472</v>
      </c>
      <c r="C40" s="314" t="s">
        <v>108</v>
      </c>
      <c r="D40" s="265">
        <v>7</v>
      </c>
      <c r="E40" s="341"/>
      <c r="F40" s="341">
        <v>1</v>
      </c>
      <c r="G40" s="341"/>
      <c r="H40" s="342"/>
      <c r="I40" s="341"/>
      <c r="J40" s="343"/>
      <c r="K40" s="324"/>
      <c r="L40" s="324"/>
      <c r="M40" s="324"/>
      <c r="N40" s="325"/>
      <c r="O40" s="324"/>
      <c r="P40" s="326"/>
      <c r="Q40" s="279"/>
      <c r="R40" s="279">
        <v>1</v>
      </c>
      <c r="S40" s="279"/>
      <c r="T40" s="280"/>
      <c r="U40" s="279"/>
      <c r="V40" s="281"/>
      <c r="W40" s="301"/>
      <c r="X40" s="301">
        <v>1</v>
      </c>
      <c r="Y40" s="301"/>
      <c r="Z40" s="302"/>
      <c r="AA40" s="301"/>
      <c r="AB40" s="303"/>
      <c r="AC40" s="266"/>
      <c r="AD40" s="266">
        <f t="shared" si="0"/>
        <v>3</v>
      </c>
      <c r="AE40" s="266"/>
      <c r="AF40" s="267"/>
      <c r="AG40" s="266">
        <f t="shared" si="1"/>
        <v>0</v>
      </c>
      <c r="AH40" s="268"/>
      <c r="AI40" s="355">
        <f t="shared" si="2"/>
        <v>3</v>
      </c>
    </row>
    <row r="41" spans="2:35" ht="12.75">
      <c r="B41" s="234" t="s">
        <v>473</v>
      </c>
      <c r="C41" s="313" t="s">
        <v>129</v>
      </c>
      <c r="D41" s="252">
        <v>7</v>
      </c>
      <c r="E41" s="339"/>
      <c r="F41" s="339">
        <v>1</v>
      </c>
      <c r="G41" s="339"/>
      <c r="H41" s="338"/>
      <c r="I41" s="339"/>
      <c r="J41" s="340"/>
      <c r="K41" s="327"/>
      <c r="L41" s="327"/>
      <c r="M41" s="327"/>
      <c r="N41" s="328"/>
      <c r="O41" s="327"/>
      <c r="P41" s="329"/>
      <c r="Q41" s="282"/>
      <c r="R41" s="282"/>
      <c r="S41" s="282"/>
      <c r="T41" s="283"/>
      <c r="U41" s="282">
        <v>1</v>
      </c>
      <c r="V41" s="284"/>
      <c r="W41" s="304"/>
      <c r="X41" s="304">
        <v>1</v>
      </c>
      <c r="Y41" s="304"/>
      <c r="Z41" s="305"/>
      <c r="AA41" s="304"/>
      <c r="AB41" s="306"/>
      <c r="AC41" s="229"/>
      <c r="AD41" s="229">
        <f t="shared" si="0"/>
        <v>2</v>
      </c>
      <c r="AE41" s="229"/>
      <c r="AF41" s="228"/>
      <c r="AG41" s="229">
        <f t="shared" si="1"/>
        <v>1</v>
      </c>
      <c r="AH41" s="230"/>
      <c r="AI41" s="354">
        <f t="shared" si="2"/>
        <v>3</v>
      </c>
    </row>
    <row r="42" spans="2:35" ht="12.75">
      <c r="B42" s="263" t="s">
        <v>474</v>
      </c>
      <c r="C42" s="314" t="s">
        <v>61</v>
      </c>
      <c r="D42" s="265">
        <v>1</v>
      </c>
      <c r="E42" s="341"/>
      <c r="F42" s="341">
        <v>3</v>
      </c>
      <c r="G42" s="341"/>
      <c r="H42" s="342"/>
      <c r="I42" s="341"/>
      <c r="J42" s="343"/>
      <c r="K42" s="324"/>
      <c r="L42" s="324"/>
      <c r="M42" s="324"/>
      <c r="N42" s="325"/>
      <c r="O42" s="324"/>
      <c r="P42" s="326"/>
      <c r="Q42" s="351"/>
      <c r="R42" s="351"/>
      <c r="S42" s="351"/>
      <c r="T42" s="352"/>
      <c r="U42" s="351"/>
      <c r="V42" s="353"/>
      <c r="W42" s="351"/>
      <c r="X42" s="351"/>
      <c r="Y42" s="351"/>
      <c r="Z42" s="352"/>
      <c r="AA42" s="351"/>
      <c r="AB42" s="353"/>
      <c r="AC42" s="266"/>
      <c r="AD42" s="266">
        <f t="shared" si="0"/>
        <v>3</v>
      </c>
      <c r="AE42" s="266"/>
      <c r="AF42" s="267"/>
      <c r="AG42" s="266">
        <f t="shared" si="1"/>
        <v>0</v>
      </c>
      <c r="AH42" s="268"/>
      <c r="AI42" s="355">
        <f t="shared" si="2"/>
        <v>3</v>
      </c>
    </row>
    <row r="43" spans="2:35" ht="12.75">
      <c r="B43" s="234" t="s">
        <v>475</v>
      </c>
      <c r="C43" s="313" t="s">
        <v>458</v>
      </c>
      <c r="D43" s="252">
        <v>1</v>
      </c>
      <c r="E43" s="337"/>
      <c r="F43" s="337">
        <v>3</v>
      </c>
      <c r="G43" s="337"/>
      <c r="H43" s="338"/>
      <c r="I43" s="339"/>
      <c r="J43" s="340"/>
      <c r="K43" s="320"/>
      <c r="L43" s="320"/>
      <c r="M43" s="320"/>
      <c r="N43" s="328"/>
      <c r="O43" s="327"/>
      <c r="P43" s="329"/>
      <c r="Q43" s="259"/>
      <c r="R43" s="259"/>
      <c r="S43" s="259"/>
      <c r="T43" s="260"/>
      <c r="U43" s="261"/>
      <c r="V43" s="262"/>
      <c r="W43" s="259"/>
      <c r="X43" s="259"/>
      <c r="Y43" s="259"/>
      <c r="Z43" s="260"/>
      <c r="AA43" s="261"/>
      <c r="AB43" s="262"/>
      <c r="AD43" s="229">
        <f t="shared" si="0"/>
        <v>3</v>
      </c>
      <c r="AF43" s="228"/>
      <c r="AG43" s="229">
        <f t="shared" si="1"/>
        <v>0</v>
      </c>
      <c r="AH43" s="230"/>
      <c r="AI43" s="354">
        <f t="shared" si="2"/>
        <v>3</v>
      </c>
    </row>
    <row r="44" spans="2:35" ht="12.75">
      <c r="B44" s="263" t="s">
        <v>476</v>
      </c>
      <c r="C44" s="314" t="s">
        <v>78</v>
      </c>
      <c r="D44" s="265">
        <v>1</v>
      </c>
      <c r="E44" s="341"/>
      <c r="F44" s="341">
        <v>2</v>
      </c>
      <c r="G44" s="341"/>
      <c r="H44" s="342"/>
      <c r="I44" s="341">
        <v>1</v>
      </c>
      <c r="J44" s="343"/>
      <c r="K44" s="324"/>
      <c r="L44" s="324"/>
      <c r="M44" s="324"/>
      <c r="N44" s="325"/>
      <c r="O44" s="324"/>
      <c r="P44" s="326"/>
      <c r="Q44" s="351"/>
      <c r="R44" s="351"/>
      <c r="S44" s="351"/>
      <c r="T44" s="352"/>
      <c r="U44" s="351"/>
      <c r="V44" s="353"/>
      <c r="W44" s="351"/>
      <c r="X44" s="351"/>
      <c r="Y44" s="351"/>
      <c r="Z44" s="352"/>
      <c r="AA44" s="351"/>
      <c r="AB44" s="353"/>
      <c r="AC44" s="266"/>
      <c r="AD44" s="266">
        <f t="shared" si="0"/>
        <v>2</v>
      </c>
      <c r="AE44" s="266"/>
      <c r="AF44" s="267"/>
      <c r="AG44" s="266">
        <f t="shared" si="1"/>
        <v>1</v>
      </c>
      <c r="AH44" s="268"/>
      <c r="AI44" s="355">
        <f t="shared" si="2"/>
        <v>3</v>
      </c>
    </row>
    <row r="45" spans="2:35" ht="12.75">
      <c r="B45" s="234" t="s">
        <v>477</v>
      </c>
      <c r="C45" s="313" t="s">
        <v>440</v>
      </c>
      <c r="D45" s="252">
        <v>1</v>
      </c>
      <c r="E45" s="337"/>
      <c r="F45" s="337"/>
      <c r="G45" s="337"/>
      <c r="H45" s="338"/>
      <c r="I45" s="339">
        <v>3</v>
      </c>
      <c r="J45" s="340"/>
      <c r="K45" s="320"/>
      <c r="L45" s="320"/>
      <c r="M45" s="320"/>
      <c r="N45" s="328"/>
      <c r="O45" s="327"/>
      <c r="P45" s="329"/>
      <c r="Q45" s="259"/>
      <c r="R45" s="259"/>
      <c r="S45" s="259"/>
      <c r="T45" s="260"/>
      <c r="U45" s="261"/>
      <c r="V45" s="262"/>
      <c r="W45" s="259"/>
      <c r="X45" s="259"/>
      <c r="Y45" s="259"/>
      <c r="Z45" s="260"/>
      <c r="AA45" s="261"/>
      <c r="AB45" s="262"/>
      <c r="AD45" s="229">
        <f t="shared" si="0"/>
        <v>0</v>
      </c>
      <c r="AF45" s="228"/>
      <c r="AG45" s="229">
        <f t="shared" si="1"/>
        <v>3</v>
      </c>
      <c r="AH45" s="230"/>
      <c r="AI45" s="354">
        <f t="shared" si="2"/>
        <v>3</v>
      </c>
    </row>
    <row r="46" spans="2:35" ht="12.75">
      <c r="B46" s="263" t="s">
        <v>478</v>
      </c>
      <c r="C46" s="314" t="s">
        <v>41</v>
      </c>
      <c r="D46" s="265">
        <v>2</v>
      </c>
      <c r="E46" s="341"/>
      <c r="F46" s="341">
        <v>3</v>
      </c>
      <c r="G46" s="341"/>
      <c r="H46" s="342"/>
      <c r="I46" s="341"/>
      <c r="J46" s="343"/>
      <c r="K46" s="324"/>
      <c r="L46" s="324"/>
      <c r="M46" s="324"/>
      <c r="N46" s="325"/>
      <c r="O46" s="324"/>
      <c r="P46" s="326"/>
      <c r="Q46" s="351"/>
      <c r="R46" s="351"/>
      <c r="S46" s="351"/>
      <c r="T46" s="352"/>
      <c r="U46" s="351"/>
      <c r="V46" s="353"/>
      <c r="W46" s="351"/>
      <c r="X46" s="351"/>
      <c r="Y46" s="351"/>
      <c r="Z46" s="352"/>
      <c r="AA46" s="351"/>
      <c r="AB46" s="353"/>
      <c r="AC46" s="266"/>
      <c r="AD46" s="266">
        <f t="shared" si="0"/>
        <v>3</v>
      </c>
      <c r="AE46" s="266"/>
      <c r="AF46" s="267"/>
      <c r="AG46" s="266">
        <f t="shared" si="1"/>
        <v>0</v>
      </c>
      <c r="AH46" s="268"/>
      <c r="AI46" s="355">
        <f t="shared" si="2"/>
        <v>3</v>
      </c>
    </row>
    <row r="47" spans="2:35" ht="12.75">
      <c r="B47" s="234" t="s">
        <v>479</v>
      </c>
      <c r="C47" s="313" t="s">
        <v>312</v>
      </c>
      <c r="D47" s="252">
        <v>2</v>
      </c>
      <c r="E47" s="337"/>
      <c r="F47" s="337"/>
      <c r="G47" s="337"/>
      <c r="H47" s="338"/>
      <c r="I47" s="339">
        <v>3</v>
      </c>
      <c r="J47" s="340"/>
      <c r="K47" s="320"/>
      <c r="L47" s="320"/>
      <c r="M47" s="320"/>
      <c r="N47" s="328"/>
      <c r="O47" s="327"/>
      <c r="P47" s="329"/>
      <c r="Q47" s="259"/>
      <c r="R47" s="259"/>
      <c r="S47" s="259"/>
      <c r="T47" s="260"/>
      <c r="U47" s="261"/>
      <c r="V47" s="262"/>
      <c r="W47" s="259"/>
      <c r="X47" s="259"/>
      <c r="Y47" s="259"/>
      <c r="Z47" s="260"/>
      <c r="AA47" s="261"/>
      <c r="AB47" s="262"/>
      <c r="AD47" s="229">
        <f t="shared" si="0"/>
        <v>0</v>
      </c>
      <c r="AF47" s="228"/>
      <c r="AG47" s="229">
        <f t="shared" si="1"/>
        <v>3</v>
      </c>
      <c r="AH47" s="230"/>
      <c r="AI47" s="354">
        <f t="shared" si="2"/>
        <v>3</v>
      </c>
    </row>
    <row r="48" spans="2:35" ht="12.75">
      <c r="B48" s="263" t="s">
        <v>480</v>
      </c>
      <c r="C48" s="314" t="s">
        <v>206</v>
      </c>
      <c r="D48" s="265">
        <v>2</v>
      </c>
      <c r="E48" s="341"/>
      <c r="F48" s="341"/>
      <c r="G48" s="341"/>
      <c r="H48" s="342"/>
      <c r="I48" s="341"/>
      <c r="J48" s="343"/>
      <c r="K48" s="324"/>
      <c r="L48" s="324"/>
      <c r="M48" s="324"/>
      <c r="N48" s="325"/>
      <c r="O48" s="324"/>
      <c r="P48" s="326"/>
      <c r="Q48" s="279"/>
      <c r="R48" s="279"/>
      <c r="S48" s="279"/>
      <c r="T48" s="280"/>
      <c r="U48" s="279"/>
      <c r="V48" s="281"/>
      <c r="W48" s="301"/>
      <c r="X48" s="301">
        <v>3</v>
      </c>
      <c r="Y48" s="301"/>
      <c r="Z48" s="302"/>
      <c r="AA48" s="301"/>
      <c r="AB48" s="303"/>
      <c r="AC48" s="266"/>
      <c r="AD48" s="266">
        <f t="shared" si="0"/>
        <v>3</v>
      </c>
      <c r="AE48" s="266"/>
      <c r="AF48" s="267"/>
      <c r="AG48" s="266">
        <f t="shared" si="1"/>
        <v>0</v>
      </c>
      <c r="AH48" s="268"/>
      <c r="AI48" s="355">
        <f t="shared" si="2"/>
        <v>3</v>
      </c>
    </row>
    <row r="49" spans="2:35" ht="12.75">
      <c r="B49" s="234" t="s">
        <v>482</v>
      </c>
      <c r="C49" s="313" t="s">
        <v>11</v>
      </c>
      <c r="D49" s="252">
        <v>3</v>
      </c>
      <c r="E49" s="337"/>
      <c r="F49" s="337">
        <v>1</v>
      </c>
      <c r="G49" s="337"/>
      <c r="H49" s="338"/>
      <c r="I49" s="339">
        <v>1</v>
      </c>
      <c r="J49" s="340"/>
      <c r="K49" s="320"/>
      <c r="L49" s="320">
        <v>1</v>
      </c>
      <c r="M49" s="320"/>
      <c r="N49" s="328"/>
      <c r="O49" s="327"/>
      <c r="P49" s="329"/>
      <c r="Q49" s="259"/>
      <c r="R49" s="259"/>
      <c r="S49" s="259"/>
      <c r="T49" s="260"/>
      <c r="U49" s="261"/>
      <c r="V49" s="262"/>
      <c r="W49" s="259"/>
      <c r="X49" s="259"/>
      <c r="Y49" s="259"/>
      <c r="Z49" s="260"/>
      <c r="AA49" s="261"/>
      <c r="AB49" s="262"/>
      <c r="AD49" s="229">
        <f t="shared" si="0"/>
        <v>2</v>
      </c>
      <c r="AF49" s="228"/>
      <c r="AG49" s="229">
        <f t="shared" si="1"/>
        <v>1</v>
      </c>
      <c r="AH49" s="230"/>
      <c r="AI49" s="354">
        <f t="shared" si="2"/>
        <v>3</v>
      </c>
    </row>
    <row r="50" spans="2:35" ht="12.75">
      <c r="B50" s="263" t="s">
        <v>483</v>
      </c>
      <c r="C50" s="314" t="s">
        <v>110</v>
      </c>
      <c r="D50" s="265">
        <v>4</v>
      </c>
      <c r="E50" s="341"/>
      <c r="F50" s="341">
        <v>3</v>
      </c>
      <c r="G50" s="341"/>
      <c r="H50" s="342"/>
      <c r="I50" s="341"/>
      <c r="J50" s="343"/>
      <c r="K50" s="324"/>
      <c r="L50" s="324"/>
      <c r="M50" s="324"/>
      <c r="N50" s="325"/>
      <c r="O50" s="324"/>
      <c r="P50" s="326"/>
      <c r="Q50" s="351"/>
      <c r="R50" s="351"/>
      <c r="S50" s="351"/>
      <c r="T50" s="352"/>
      <c r="U50" s="351"/>
      <c r="V50" s="353"/>
      <c r="W50" s="351"/>
      <c r="X50" s="351"/>
      <c r="Y50" s="351"/>
      <c r="Z50" s="352"/>
      <c r="AA50" s="351"/>
      <c r="AB50" s="353"/>
      <c r="AC50" s="266"/>
      <c r="AD50" s="266">
        <f t="shared" si="0"/>
        <v>3</v>
      </c>
      <c r="AE50" s="266"/>
      <c r="AF50" s="267"/>
      <c r="AG50" s="266">
        <f t="shared" si="1"/>
        <v>0</v>
      </c>
      <c r="AH50" s="268"/>
      <c r="AI50" s="355">
        <f t="shared" si="2"/>
        <v>3</v>
      </c>
    </row>
    <row r="51" spans="2:35" ht="12.75">
      <c r="B51" s="234" t="s">
        <v>484</v>
      </c>
      <c r="C51" s="313" t="s">
        <v>56</v>
      </c>
      <c r="D51" s="252">
        <v>5</v>
      </c>
      <c r="E51" s="337"/>
      <c r="F51" s="337">
        <v>3</v>
      </c>
      <c r="G51" s="337"/>
      <c r="H51" s="338"/>
      <c r="I51" s="339"/>
      <c r="J51" s="340"/>
      <c r="K51" s="320"/>
      <c r="L51" s="320"/>
      <c r="M51" s="320"/>
      <c r="N51" s="328"/>
      <c r="O51" s="327"/>
      <c r="P51" s="329"/>
      <c r="Q51" s="259"/>
      <c r="R51" s="259"/>
      <c r="S51" s="259"/>
      <c r="T51" s="260"/>
      <c r="U51" s="261"/>
      <c r="V51" s="262"/>
      <c r="W51" s="259"/>
      <c r="X51" s="259"/>
      <c r="Y51" s="259"/>
      <c r="Z51" s="260"/>
      <c r="AA51" s="261"/>
      <c r="AB51" s="262"/>
      <c r="AD51" s="229">
        <f t="shared" si="0"/>
        <v>3</v>
      </c>
      <c r="AF51" s="228"/>
      <c r="AG51" s="229">
        <f t="shared" si="1"/>
        <v>0</v>
      </c>
      <c r="AH51" s="230"/>
      <c r="AI51" s="354">
        <f t="shared" si="2"/>
        <v>3</v>
      </c>
    </row>
    <row r="52" spans="2:35" ht="12.75">
      <c r="B52" s="263" t="s">
        <v>485</v>
      </c>
      <c r="C52" s="314" t="s">
        <v>499</v>
      </c>
      <c r="D52" s="265">
        <v>5</v>
      </c>
      <c r="E52" s="341"/>
      <c r="F52" s="341"/>
      <c r="G52" s="341"/>
      <c r="H52" s="342"/>
      <c r="I52" s="341">
        <v>3</v>
      </c>
      <c r="J52" s="343"/>
      <c r="K52" s="324"/>
      <c r="L52" s="324"/>
      <c r="M52" s="324"/>
      <c r="N52" s="325"/>
      <c r="O52" s="324"/>
      <c r="P52" s="326"/>
      <c r="Q52" s="351"/>
      <c r="R52" s="351"/>
      <c r="S52" s="351"/>
      <c r="T52" s="352"/>
      <c r="U52" s="351"/>
      <c r="V52" s="353"/>
      <c r="W52" s="351"/>
      <c r="X52" s="351"/>
      <c r="Y52" s="351"/>
      <c r="Z52" s="352"/>
      <c r="AA52" s="351"/>
      <c r="AB52" s="353"/>
      <c r="AC52" s="266"/>
      <c r="AD52" s="266">
        <f t="shared" si="0"/>
        <v>0</v>
      </c>
      <c r="AE52" s="266"/>
      <c r="AF52" s="267"/>
      <c r="AG52" s="266">
        <f t="shared" si="1"/>
        <v>3</v>
      </c>
      <c r="AH52" s="268"/>
      <c r="AI52" s="355">
        <f t="shared" si="2"/>
        <v>3</v>
      </c>
    </row>
    <row r="53" spans="2:35" ht="12.75">
      <c r="B53" s="234" t="s">
        <v>486</v>
      </c>
      <c r="C53" s="313" t="s">
        <v>24</v>
      </c>
      <c r="D53" s="252">
        <v>7</v>
      </c>
      <c r="E53" s="337"/>
      <c r="F53" s="337">
        <v>1</v>
      </c>
      <c r="G53" s="337"/>
      <c r="H53" s="338"/>
      <c r="I53" s="339"/>
      <c r="J53" s="340"/>
      <c r="K53" s="320"/>
      <c r="L53" s="320">
        <v>1</v>
      </c>
      <c r="M53" s="320"/>
      <c r="N53" s="328"/>
      <c r="O53" s="327"/>
      <c r="P53" s="329"/>
      <c r="Q53" s="275"/>
      <c r="R53" s="275"/>
      <c r="S53" s="275"/>
      <c r="T53" s="283"/>
      <c r="U53" s="282"/>
      <c r="V53" s="284"/>
      <c r="W53" s="297"/>
      <c r="X53" s="297">
        <v>1</v>
      </c>
      <c r="Y53" s="297"/>
      <c r="Z53" s="305"/>
      <c r="AA53" s="304"/>
      <c r="AB53" s="306"/>
      <c r="AD53" s="229">
        <f t="shared" si="0"/>
        <v>3</v>
      </c>
      <c r="AF53" s="228"/>
      <c r="AG53" s="229">
        <f t="shared" si="1"/>
        <v>0</v>
      </c>
      <c r="AH53" s="230"/>
      <c r="AI53" s="354">
        <f t="shared" si="2"/>
        <v>3</v>
      </c>
    </row>
    <row r="54" spans="2:35" ht="12.75">
      <c r="B54" s="263" t="s">
        <v>489</v>
      </c>
      <c r="C54" s="314" t="s">
        <v>28</v>
      </c>
      <c r="D54" s="265">
        <v>3</v>
      </c>
      <c r="E54" s="341"/>
      <c r="F54" s="341">
        <v>1</v>
      </c>
      <c r="G54" s="341"/>
      <c r="H54" s="342"/>
      <c r="I54" s="341"/>
      <c r="J54" s="343"/>
      <c r="K54" s="324"/>
      <c r="L54" s="324">
        <v>1</v>
      </c>
      <c r="M54" s="324"/>
      <c r="N54" s="325"/>
      <c r="O54" s="324"/>
      <c r="P54" s="326"/>
      <c r="Q54" s="351"/>
      <c r="R54" s="351"/>
      <c r="S54" s="351"/>
      <c r="T54" s="352"/>
      <c r="U54" s="351"/>
      <c r="V54" s="353"/>
      <c r="W54" s="351"/>
      <c r="X54" s="351"/>
      <c r="Y54" s="351"/>
      <c r="Z54" s="352"/>
      <c r="AA54" s="351"/>
      <c r="AB54" s="353"/>
      <c r="AC54" s="266"/>
      <c r="AD54" s="266">
        <f t="shared" si="0"/>
        <v>2</v>
      </c>
      <c r="AE54" s="266"/>
      <c r="AF54" s="267"/>
      <c r="AG54" s="266">
        <f t="shared" si="1"/>
        <v>0</v>
      </c>
      <c r="AH54" s="268"/>
      <c r="AI54" s="355">
        <f t="shared" si="2"/>
        <v>2</v>
      </c>
    </row>
    <row r="55" spans="2:35" ht="12.75">
      <c r="B55" s="234" t="s">
        <v>490</v>
      </c>
      <c r="C55" s="313" t="s">
        <v>202</v>
      </c>
      <c r="D55" s="252">
        <v>4</v>
      </c>
      <c r="E55" s="337"/>
      <c r="F55" s="337"/>
      <c r="G55" s="337"/>
      <c r="H55" s="338"/>
      <c r="I55" s="339"/>
      <c r="J55" s="340"/>
      <c r="K55" s="320"/>
      <c r="L55" s="320"/>
      <c r="M55" s="320"/>
      <c r="N55" s="328"/>
      <c r="O55" s="327"/>
      <c r="P55" s="329"/>
      <c r="Q55" s="275"/>
      <c r="R55" s="275"/>
      <c r="S55" s="275"/>
      <c r="T55" s="283"/>
      <c r="U55" s="282"/>
      <c r="V55" s="284"/>
      <c r="W55" s="297"/>
      <c r="X55" s="297">
        <v>2</v>
      </c>
      <c r="Y55" s="297"/>
      <c r="Z55" s="305"/>
      <c r="AA55" s="304"/>
      <c r="AB55" s="306"/>
      <c r="AD55" s="229">
        <f t="shared" si="0"/>
        <v>2</v>
      </c>
      <c r="AF55" s="228"/>
      <c r="AG55" s="229">
        <f t="shared" si="1"/>
        <v>0</v>
      </c>
      <c r="AH55" s="230"/>
      <c r="AI55" s="354">
        <f t="shared" si="2"/>
        <v>2</v>
      </c>
    </row>
    <row r="56" spans="2:35" ht="12.75">
      <c r="B56" s="263" t="s">
        <v>492</v>
      </c>
      <c r="C56" s="314" t="s">
        <v>459</v>
      </c>
      <c r="D56" s="265">
        <v>5</v>
      </c>
      <c r="E56" s="341"/>
      <c r="F56" s="341">
        <v>1</v>
      </c>
      <c r="G56" s="341"/>
      <c r="H56" s="342"/>
      <c r="I56" s="341"/>
      <c r="J56" s="343"/>
      <c r="K56" s="324"/>
      <c r="L56" s="324"/>
      <c r="M56" s="324"/>
      <c r="N56" s="325"/>
      <c r="O56" s="324"/>
      <c r="P56" s="326"/>
      <c r="Q56" s="279"/>
      <c r="R56" s="279"/>
      <c r="S56" s="279"/>
      <c r="T56" s="280"/>
      <c r="U56" s="279"/>
      <c r="V56" s="281"/>
      <c r="W56" s="301"/>
      <c r="X56" s="301">
        <v>1</v>
      </c>
      <c r="Y56" s="301"/>
      <c r="Z56" s="302"/>
      <c r="AA56" s="301"/>
      <c r="AB56" s="303"/>
      <c r="AC56" s="266"/>
      <c r="AD56" s="266">
        <f t="shared" si="0"/>
        <v>2</v>
      </c>
      <c r="AE56" s="266"/>
      <c r="AF56" s="267"/>
      <c r="AG56" s="266">
        <f t="shared" si="1"/>
        <v>0</v>
      </c>
      <c r="AH56" s="268"/>
      <c r="AI56" s="355">
        <f t="shared" si="2"/>
        <v>2</v>
      </c>
    </row>
    <row r="57" spans="2:35" ht="12.75">
      <c r="B57" s="234" t="s">
        <v>493</v>
      </c>
      <c r="C57" s="313" t="s">
        <v>123</v>
      </c>
      <c r="D57" s="252">
        <v>1</v>
      </c>
      <c r="E57" s="337"/>
      <c r="F57" s="337">
        <v>1</v>
      </c>
      <c r="G57" s="337"/>
      <c r="H57" s="338"/>
      <c r="I57" s="339"/>
      <c r="J57" s="340"/>
      <c r="K57" s="320"/>
      <c r="L57" s="320"/>
      <c r="M57" s="320"/>
      <c r="N57" s="328"/>
      <c r="O57" s="327"/>
      <c r="P57" s="329"/>
      <c r="Q57" s="259"/>
      <c r="R57" s="259"/>
      <c r="S57" s="259"/>
      <c r="T57" s="260"/>
      <c r="U57" s="261"/>
      <c r="V57" s="262"/>
      <c r="W57" s="259"/>
      <c r="X57" s="259"/>
      <c r="Y57" s="259"/>
      <c r="Z57" s="260"/>
      <c r="AA57" s="261"/>
      <c r="AB57" s="262"/>
      <c r="AD57" s="229">
        <f t="shared" si="0"/>
        <v>1</v>
      </c>
      <c r="AF57" s="228"/>
      <c r="AG57" s="229">
        <f t="shared" si="1"/>
        <v>0</v>
      </c>
      <c r="AH57" s="230"/>
      <c r="AI57" s="354">
        <f t="shared" si="2"/>
        <v>1</v>
      </c>
    </row>
    <row r="58" spans="2:35" ht="12.75">
      <c r="B58" s="263" t="s">
        <v>494</v>
      </c>
      <c r="C58" s="314" t="s">
        <v>5</v>
      </c>
      <c r="D58" s="265">
        <v>2</v>
      </c>
      <c r="E58" s="341"/>
      <c r="F58" s="341"/>
      <c r="G58" s="341"/>
      <c r="H58" s="342"/>
      <c r="I58" s="341"/>
      <c r="J58" s="343"/>
      <c r="K58" s="324"/>
      <c r="L58" s="324">
        <v>1</v>
      </c>
      <c r="M58" s="324"/>
      <c r="N58" s="325"/>
      <c r="O58" s="324"/>
      <c r="P58" s="326"/>
      <c r="Q58" s="351"/>
      <c r="R58" s="351"/>
      <c r="S58" s="351"/>
      <c r="T58" s="352"/>
      <c r="U58" s="351"/>
      <c r="V58" s="353"/>
      <c r="W58" s="351"/>
      <c r="X58" s="351"/>
      <c r="Y58" s="351"/>
      <c r="Z58" s="352"/>
      <c r="AA58" s="351"/>
      <c r="AB58" s="353"/>
      <c r="AC58" s="266"/>
      <c r="AD58" s="266">
        <f t="shared" si="0"/>
        <v>1</v>
      </c>
      <c r="AE58" s="266"/>
      <c r="AF58" s="267"/>
      <c r="AG58" s="266">
        <f t="shared" si="1"/>
        <v>0</v>
      </c>
      <c r="AH58" s="268"/>
      <c r="AI58" s="355">
        <f t="shared" si="2"/>
        <v>1</v>
      </c>
    </row>
    <row r="59" spans="2:35" ht="12.75">
      <c r="B59" s="234" t="s">
        <v>495</v>
      </c>
      <c r="C59" s="313" t="s">
        <v>114</v>
      </c>
      <c r="D59" s="252">
        <v>3</v>
      </c>
      <c r="E59" s="339"/>
      <c r="F59" s="339">
        <v>1</v>
      </c>
      <c r="G59" s="339"/>
      <c r="H59" s="338"/>
      <c r="I59" s="339"/>
      <c r="J59" s="340"/>
      <c r="K59" s="327"/>
      <c r="L59" s="327"/>
      <c r="M59" s="327"/>
      <c r="N59" s="328"/>
      <c r="O59" s="327"/>
      <c r="P59" s="329"/>
      <c r="Q59" s="261"/>
      <c r="R59" s="261"/>
      <c r="S59" s="261"/>
      <c r="T59" s="260"/>
      <c r="U59" s="261"/>
      <c r="V59" s="262"/>
      <c r="W59" s="261"/>
      <c r="X59" s="261"/>
      <c r="Y59" s="261"/>
      <c r="Z59" s="260"/>
      <c r="AA59" s="261"/>
      <c r="AB59" s="262"/>
      <c r="AC59" s="229"/>
      <c r="AD59" s="229">
        <f t="shared" si="0"/>
        <v>1</v>
      </c>
      <c r="AE59" s="229"/>
      <c r="AF59" s="228"/>
      <c r="AG59" s="229">
        <f t="shared" si="1"/>
        <v>0</v>
      </c>
      <c r="AH59" s="230"/>
      <c r="AI59" s="354">
        <f t="shared" si="2"/>
        <v>1</v>
      </c>
    </row>
    <row r="60" spans="2:35" ht="12.75">
      <c r="B60" s="263" t="s">
        <v>496</v>
      </c>
      <c r="C60" s="314" t="s">
        <v>500</v>
      </c>
      <c r="D60" s="265">
        <v>4</v>
      </c>
      <c r="E60" s="341"/>
      <c r="F60" s="341"/>
      <c r="G60" s="341"/>
      <c r="H60" s="342"/>
      <c r="I60" s="341">
        <v>1</v>
      </c>
      <c r="J60" s="343"/>
      <c r="K60" s="324"/>
      <c r="L60" s="324"/>
      <c r="M60" s="324"/>
      <c r="N60" s="325"/>
      <c r="O60" s="324"/>
      <c r="P60" s="326"/>
      <c r="Q60" s="351"/>
      <c r="R60" s="351"/>
      <c r="S60" s="351"/>
      <c r="T60" s="352"/>
      <c r="U60" s="351"/>
      <c r="V60" s="353"/>
      <c r="W60" s="351"/>
      <c r="X60" s="351"/>
      <c r="Y60" s="351"/>
      <c r="Z60" s="352"/>
      <c r="AA60" s="351"/>
      <c r="AB60" s="353"/>
      <c r="AC60" s="266"/>
      <c r="AD60" s="266">
        <f t="shared" si="0"/>
        <v>0</v>
      </c>
      <c r="AE60" s="266"/>
      <c r="AF60" s="267"/>
      <c r="AG60" s="266">
        <f t="shared" si="1"/>
        <v>1</v>
      </c>
      <c r="AH60" s="268"/>
      <c r="AI60" s="355">
        <f t="shared" si="2"/>
        <v>1</v>
      </c>
    </row>
    <row r="61" spans="2:35" ht="12.75">
      <c r="B61" s="234" t="s">
        <v>497</v>
      </c>
      <c r="C61" s="313" t="s">
        <v>49</v>
      </c>
      <c r="D61" s="252">
        <v>5</v>
      </c>
      <c r="E61" s="337"/>
      <c r="F61" s="337">
        <v>1</v>
      </c>
      <c r="G61" s="337"/>
      <c r="H61" s="338"/>
      <c r="I61" s="339"/>
      <c r="J61" s="340"/>
      <c r="K61" s="320"/>
      <c r="L61" s="320"/>
      <c r="M61" s="320"/>
      <c r="N61" s="328"/>
      <c r="O61" s="327"/>
      <c r="P61" s="329"/>
      <c r="Q61" s="259"/>
      <c r="R61" s="259"/>
      <c r="S61" s="259"/>
      <c r="T61" s="260"/>
      <c r="U61" s="261"/>
      <c r="V61" s="262"/>
      <c r="W61" s="259"/>
      <c r="X61" s="259"/>
      <c r="Y61" s="259"/>
      <c r="Z61" s="260"/>
      <c r="AA61" s="261"/>
      <c r="AB61" s="262"/>
      <c r="AD61" s="229">
        <f t="shared" si="0"/>
        <v>1</v>
      </c>
      <c r="AF61" s="228"/>
      <c r="AG61" s="229">
        <f t="shared" si="1"/>
        <v>0</v>
      </c>
      <c r="AH61" s="230"/>
      <c r="AI61" s="354">
        <f t="shared" si="2"/>
        <v>1</v>
      </c>
    </row>
    <row r="62" spans="2:35" ht="12.75">
      <c r="B62" s="263" t="s">
        <v>498</v>
      </c>
      <c r="C62" s="314" t="s">
        <v>58</v>
      </c>
      <c r="D62" s="265">
        <v>5</v>
      </c>
      <c r="E62" s="341"/>
      <c r="F62" s="341">
        <v>1</v>
      </c>
      <c r="G62" s="341"/>
      <c r="H62" s="342"/>
      <c r="I62" s="341"/>
      <c r="J62" s="343"/>
      <c r="K62" s="324"/>
      <c r="L62" s="324"/>
      <c r="M62" s="324"/>
      <c r="N62" s="325"/>
      <c r="O62" s="324"/>
      <c r="P62" s="326"/>
      <c r="Q62" s="351"/>
      <c r="R62" s="351"/>
      <c r="S62" s="351"/>
      <c r="T62" s="352"/>
      <c r="U62" s="351"/>
      <c r="V62" s="353"/>
      <c r="W62" s="351"/>
      <c r="X62" s="351"/>
      <c r="Y62" s="351"/>
      <c r="Z62" s="352"/>
      <c r="AA62" s="351"/>
      <c r="AB62" s="353"/>
      <c r="AC62" s="266"/>
      <c r="AD62" s="266">
        <f t="shared" si="0"/>
        <v>1</v>
      </c>
      <c r="AE62" s="266"/>
      <c r="AF62" s="267"/>
      <c r="AG62" s="266">
        <f t="shared" si="1"/>
        <v>0</v>
      </c>
      <c r="AH62" s="268"/>
      <c r="AI62" s="355">
        <f t="shared" si="2"/>
        <v>1</v>
      </c>
    </row>
    <row r="63" spans="2:35" ht="12.75">
      <c r="B63" s="234" t="s">
        <v>506</v>
      </c>
      <c r="C63" s="313" t="s">
        <v>343</v>
      </c>
      <c r="D63" s="252">
        <v>5</v>
      </c>
      <c r="E63" s="337"/>
      <c r="F63" s="337"/>
      <c r="G63" s="337"/>
      <c r="H63" s="338"/>
      <c r="I63" s="339">
        <v>1</v>
      </c>
      <c r="J63" s="340"/>
      <c r="K63" s="320"/>
      <c r="L63" s="320"/>
      <c r="M63" s="320"/>
      <c r="N63" s="328"/>
      <c r="O63" s="327"/>
      <c r="P63" s="329"/>
      <c r="Q63" s="259"/>
      <c r="R63" s="259"/>
      <c r="S63" s="259"/>
      <c r="T63" s="260"/>
      <c r="U63" s="261"/>
      <c r="V63" s="262"/>
      <c r="W63" s="259"/>
      <c r="X63" s="259"/>
      <c r="Y63" s="259"/>
      <c r="Z63" s="260"/>
      <c r="AA63" s="261"/>
      <c r="AB63" s="262"/>
      <c r="AD63" s="229">
        <f t="shared" si="0"/>
        <v>0</v>
      </c>
      <c r="AF63" s="228"/>
      <c r="AG63" s="229">
        <f t="shared" si="1"/>
        <v>1</v>
      </c>
      <c r="AH63" s="230"/>
      <c r="AI63" s="354">
        <f t="shared" si="2"/>
        <v>1</v>
      </c>
    </row>
    <row r="64" spans="2:35" ht="12.75">
      <c r="B64" s="263" t="s">
        <v>507</v>
      </c>
      <c r="C64" s="314" t="s">
        <v>199</v>
      </c>
      <c r="D64" s="265">
        <v>6</v>
      </c>
      <c r="E64" s="341"/>
      <c r="F64" s="341"/>
      <c r="G64" s="341"/>
      <c r="H64" s="342"/>
      <c r="I64" s="341"/>
      <c r="J64" s="343"/>
      <c r="K64" s="324"/>
      <c r="L64" s="324"/>
      <c r="M64" s="324"/>
      <c r="N64" s="325"/>
      <c r="O64" s="324"/>
      <c r="P64" s="326"/>
      <c r="Q64" s="279"/>
      <c r="R64" s="279"/>
      <c r="S64" s="279"/>
      <c r="T64" s="280"/>
      <c r="U64" s="279"/>
      <c r="V64" s="281"/>
      <c r="W64" s="301"/>
      <c r="X64" s="301">
        <v>1</v>
      </c>
      <c r="Y64" s="301"/>
      <c r="Z64" s="302"/>
      <c r="AA64" s="301"/>
      <c r="AB64" s="303"/>
      <c r="AC64" s="266"/>
      <c r="AD64" s="266">
        <f t="shared" si="0"/>
        <v>1</v>
      </c>
      <c r="AE64" s="266"/>
      <c r="AF64" s="267"/>
      <c r="AG64" s="266">
        <f t="shared" si="1"/>
        <v>0</v>
      </c>
      <c r="AH64" s="268"/>
      <c r="AI64" s="355">
        <f t="shared" si="2"/>
        <v>1</v>
      </c>
    </row>
    <row r="65" spans="2:35" ht="12.75">
      <c r="B65" s="234" t="s">
        <v>508</v>
      </c>
      <c r="C65" s="313" t="s">
        <v>134</v>
      </c>
      <c r="D65" s="252">
        <v>7</v>
      </c>
      <c r="E65" s="339"/>
      <c r="F65" s="339">
        <v>1</v>
      </c>
      <c r="G65" s="339"/>
      <c r="H65" s="338"/>
      <c r="I65" s="339"/>
      <c r="J65" s="340"/>
      <c r="K65" s="327"/>
      <c r="L65" s="327"/>
      <c r="M65" s="327"/>
      <c r="N65" s="328"/>
      <c r="O65" s="327"/>
      <c r="P65" s="329"/>
      <c r="Q65" s="261"/>
      <c r="R65" s="261"/>
      <c r="S65" s="261"/>
      <c r="T65" s="260"/>
      <c r="U65" s="261"/>
      <c r="V65" s="262"/>
      <c r="W65" s="261"/>
      <c r="X65" s="261"/>
      <c r="Y65" s="261"/>
      <c r="Z65" s="260"/>
      <c r="AA65" s="261"/>
      <c r="AB65" s="262"/>
      <c r="AC65" s="229"/>
      <c r="AD65" s="229">
        <f>F65+L65+R65+X65</f>
        <v>1</v>
      </c>
      <c r="AE65" s="229"/>
      <c r="AF65" s="228"/>
      <c r="AG65" s="229">
        <f t="shared" si="1"/>
        <v>0</v>
      </c>
      <c r="AH65" s="230"/>
      <c r="AI65" s="354">
        <f>AD65+AG65</f>
        <v>1</v>
      </c>
    </row>
    <row r="66" spans="2:35" ht="12.75">
      <c r="B66" s="263" t="s">
        <v>509</v>
      </c>
      <c r="C66" s="314" t="s">
        <v>142</v>
      </c>
      <c r="D66" s="265">
        <v>7</v>
      </c>
      <c r="E66" s="341"/>
      <c r="F66" s="341">
        <v>1</v>
      </c>
      <c r="G66" s="341"/>
      <c r="H66" s="342"/>
      <c r="I66" s="341"/>
      <c r="J66" s="343"/>
      <c r="K66" s="324"/>
      <c r="L66" s="324"/>
      <c r="M66" s="324"/>
      <c r="N66" s="325"/>
      <c r="O66" s="324"/>
      <c r="P66" s="326"/>
      <c r="Q66" s="351"/>
      <c r="R66" s="351"/>
      <c r="S66" s="351"/>
      <c r="T66" s="352"/>
      <c r="U66" s="351"/>
      <c r="V66" s="353"/>
      <c r="W66" s="351"/>
      <c r="X66" s="351"/>
      <c r="Y66" s="351"/>
      <c r="Z66" s="352"/>
      <c r="AA66" s="351"/>
      <c r="AB66" s="353"/>
      <c r="AC66" s="266"/>
      <c r="AD66" s="266">
        <f t="shared" si="0"/>
        <v>1</v>
      </c>
      <c r="AE66" s="266"/>
      <c r="AF66" s="267"/>
      <c r="AG66" s="266">
        <f t="shared" si="1"/>
        <v>0</v>
      </c>
      <c r="AH66" s="268"/>
      <c r="AI66" s="355">
        <f t="shared" si="2"/>
        <v>1</v>
      </c>
    </row>
    <row r="67" spans="2:35" ht="12.75">
      <c r="B67" s="263" t="s">
        <v>510</v>
      </c>
      <c r="C67" s="314" t="s">
        <v>488</v>
      </c>
      <c r="D67" s="265">
        <v>7</v>
      </c>
      <c r="E67" s="341"/>
      <c r="F67" s="341"/>
      <c r="G67" s="341"/>
      <c r="H67" s="342"/>
      <c r="I67" s="341">
        <v>1</v>
      </c>
      <c r="J67" s="343"/>
      <c r="K67" s="324"/>
      <c r="L67" s="324"/>
      <c r="M67" s="324"/>
      <c r="N67" s="325"/>
      <c r="O67" s="324"/>
      <c r="P67" s="326"/>
      <c r="Q67" s="351"/>
      <c r="R67" s="351"/>
      <c r="S67" s="351"/>
      <c r="T67" s="352"/>
      <c r="U67" s="351"/>
      <c r="V67" s="353"/>
      <c r="W67" s="351"/>
      <c r="X67" s="351"/>
      <c r="Y67" s="351"/>
      <c r="Z67" s="352"/>
      <c r="AA67" s="351"/>
      <c r="AB67" s="353"/>
      <c r="AC67" s="266"/>
      <c r="AD67" s="266">
        <f t="shared" si="0"/>
        <v>0</v>
      </c>
      <c r="AE67" s="266"/>
      <c r="AF67" s="267"/>
      <c r="AG67" s="266">
        <f t="shared" si="1"/>
        <v>1</v>
      </c>
      <c r="AH67" s="268"/>
      <c r="AI67" s="355">
        <f t="shared" si="2"/>
        <v>1</v>
      </c>
    </row>
    <row r="68" spans="2:35" ht="13.5" thickBot="1">
      <c r="B68" s="234" t="s">
        <v>511</v>
      </c>
      <c r="C68" s="313" t="s">
        <v>433</v>
      </c>
      <c r="D68" s="253">
        <v>7</v>
      </c>
      <c r="E68" s="337"/>
      <c r="F68" s="337"/>
      <c r="G68" s="337"/>
      <c r="H68" s="338"/>
      <c r="I68" s="339"/>
      <c r="J68" s="340"/>
      <c r="K68" s="320"/>
      <c r="L68" s="320"/>
      <c r="M68" s="320"/>
      <c r="N68" s="328"/>
      <c r="O68" s="327">
        <v>1</v>
      </c>
      <c r="P68" s="329"/>
      <c r="Q68" s="259"/>
      <c r="R68" s="259"/>
      <c r="S68" s="259"/>
      <c r="T68" s="260"/>
      <c r="U68" s="261"/>
      <c r="V68" s="262"/>
      <c r="W68" s="259"/>
      <c r="X68" s="259"/>
      <c r="Y68" s="259"/>
      <c r="Z68" s="260"/>
      <c r="AA68" s="261"/>
      <c r="AB68" s="262"/>
      <c r="AD68" s="229">
        <f t="shared" si="0"/>
        <v>0</v>
      </c>
      <c r="AF68" s="228"/>
      <c r="AG68" s="229">
        <f t="shared" si="1"/>
        <v>1</v>
      </c>
      <c r="AH68" s="230"/>
      <c r="AI68" s="354">
        <f t="shared" si="2"/>
        <v>1</v>
      </c>
    </row>
    <row r="69" spans="2:35" ht="13.5" thickBot="1">
      <c r="B69" s="222"/>
      <c r="C69" s="315" t="s">
        <v>481</v>
      </c>
      <c r="D69" s="239"/>
      <c r="E69" s="334"/>
      <c r="F69" s="334">
        <f>SUM(F7:F68)</f>
        <v>96</v>
      </c>
      <c r="G69" s="334"/>
      <c r="H69" s="333"/>
      <c r="I69" s="334">
        <f>SUM(I7:I68)</f>
        <v>70</v>
      </c>
      <c r="J69" s="335"/>
      <c r="K69" s="317"/>
      <c r="L69" s="317">
        <f>SUM(L7:L68)</f>
        <v>22</v>
      </c>
      <c r="M69" s="317"/>
      <c r="N69" s="316"/>
      <c r="O69" s="317">
        <f>SUM(O7:O68)</f>
        <v>21</v>
      </c>
      <c r="P69" s="318"/>
      <c r="Q69" s="272"/>
      <c r="R69" s="272">
        <f>SUM(R7:R68)</f>
        <v>30</v>
      </c>
      <c r="S69" s="272"/>
      <c r="T69" s="270"/>
      <c r="U69" s="272">
        <f>SUM(U7:U68)</f>
        <v>24</v>
      </c>
      <c r="V69" s="273"/>
      <c r="W69" s="294"/>
      <c r="X69" s="294">
        <f>SUM(X7:X68)</f>
        <v>17</v>
      </c>
      <c r="Y69" s="294"/>
      <c r="Z69" s="292"/>
      <c r="AA69" s="294">
        <f>SUM(AA7:AA68)</f>
        <v>9</v>
      </c>
      <c r="AB69" s="295"/>
      <c r="AC69" s="237"/>
      <c r="AD69" s="246">
        <f>SUM(AD7:AD68)</f>
        <v>165</v>
      </c>
      <c r="AE69" s="246"/>
      <c r="AF69" s="248"/>
      <c r="AG69" s="246">
        <f>SUM(AG7:AG68)</f>
        <v>124</v>
      </c>
      <c r="AH69" s="247"/>
      <c r="AI69" s="356">
        <f>SUM(AI7:AI68)</f>
        <v>289</v>
      </c>
    </row>
    <row r="70" spans="5:35" ht="13.5" thickBot="1">
      <c r="E70" s="288"/>
      <c r="F70" s="288"/>
      <c r="G70" s="288"/>
      <c r="H70" s="288"/>
      <c r="I70" s="288"/>
      <c r="J70" s="288"/>
      <c r="K70" s="288"/>
      <c r="L70" s="288"/>
      <c r="M70" s="288"/>
      <c r="N70" s="288"/>
      <c r="O70" s="288"/>
      <c r="P70" s="288"/>
      <c r="Q70" s="288"/>
      <c r="R70" s="288"/>
      <c r="S70" s="288"/>
      <c r="T70" s="288"/>
      <c r="U70" s="288"/>
      <c r="V70" s="288"/>
      <c r="W70" s="288"/>
      <c r="X70" s="288"/>
      <c r="Y70" s="288"/>
      <c r="Z70" s="288"/>
      <c r="AA70" s="288"/>
      <c r="AB70" s="288"/>
      <c r="AI70" s="288"/>
    </row>
    <row r="71" spans="2:35" ht="13.5" thickBot="1">
      <c r="B71" s="225"/>
      <c r="C71" s="254" t="s">
        <v>514</v>
      </c>
      <c r="D71" s="257" t="s">
        <v>515</v>
      </c>
      <c r="E71" s="289"/>
      <c r="F71" s="289"/>
      <c r="G71" s="289"/>
      <c r="H71" s="290"/>
      <c r="I71" s="289"/>
      <c r="J71" s="291"/>
      <c r="K71" s="289"/>
      <c r="L71" s="289"/>
      <c r="M71" s="289"/>
      <c r="N71" s="290"/>
      <c r="O71" s="289"/>
      <c r="P71" s="291"/>
      <c r="Q71" s="289"/>
      <c r="R71" s="289"/>
      <c r="S71" s="289"/>
      <c r="T71" s="290"/>
      <c r="U71" s="289"/>
      <c r="V71" s="291"/>
      <c r="W71" s="289"/>
      <c r="X71" s="289"/>
      <c r="Y71" s="289"/>
      <c r="Z71" s="290"/>
      <c r="AA71" s="289"/>
      <c r="AB71" s="291"/>
      <c r="AC71" s="232"/>
      <c r="AD71" s="232"/>
      <c r="AE71" s="232"/>
      <c r="AF71" s="231"/>
      <c r="AG71" s="232"/>
      <c r="AH71" s="233"/>
      <c r="AI71" s="291"/>
    </row>
    <row r="72" spans="2:35" ht="12.75">
      <c r="B72" s="225"/>
      <c r="C72" s="359" t="s">
        <v>519</v>
      </c>
      <c r="D72" s="490">
        <v>12</v>
      </c>
      <c r="E72" s="344"/>
      <c r="F72" s="344">
        <v>14</v>
      </c>
      <c r="G72" s="344"/>
      <c r="H72" s="345"/>
      <c r="I72" s="344">
        <v>6</v>
      </c>
      <c r="J72" s="346"/>
      <c r="K72" s="322"/>
      <c r="L72" s="322">
        <v>4</v>
      </c>
      <c r="M72" s="322"/>
      <c r="N72" s="321"/>
      <c r="O72" s="322">
        <v>2</v>
      </c>
      <c r="P72" s="323"/>
      <c r="Q72" s="277"/>
      <c r="R72" s="277">
        <v>4</v>
      </c>
      <c r="S72" s="277"/>
      <c r="T72" s="276"/>
      <c r="U72" s="277">
        <v>2</v>
      </c>
      <c r="V72" s="278"/>
      <c r="W72" s="299"/>
      <c r="X72" s="299">
        <v>3</v>
      </c>
      <c r="Y72" s="299"/>
      <c r="Z72" s="486"/>
      <c r="AA72" s="487">
        <v>0</v>
      </c>
      <c r="AB72" s="488"/>
      <c r="AC72" s="232"/>
      <c r="AD72" s="232">
        <f aca="true" t="shared" si="3" ref="AD72:AD78">F72+L72+R72+X72</f>
        <v>25</v>
      </c>
      <c r="AE72" s="232"/>
      <c r="AF72" s="231"/>
      <c r="AG72" s="232">
        <f aca="true" t="shared" si="4" ref="AG72:AG78">I72+O72+U72+AA72</f>
        <v>10</v>
      </c>
      <c r="AH72" s="233"/>
      <c r="AI72" s="357">
        <f aca="true" t="shared" si="5" ref="AI72:AI78">AD72+AG72</f>
        <v>35</v>
      </c>
    </row>
    <row r="73" spans="2:35" ht="12.75">
      <c r="B73" s="264"/>
      <c r="C73" s="314" t="s">
        <v>523</v>
      </c>
      <c r="D73" s="361">
        <v>11</v>
      </c>
      <c r="E73" s="341"/>
      <c r="F73" s="341">
        <v>21</v>
      </c>
      <c r="G73" s="341"/>
      <c r="H73" s="342"/>
      <c r="I73" s="365">
        <v>19</v>
      </c>
      <c r="J73" s="343"/>
      <c r="K73" s="324"/>
      <c r="L73" s="324">
        <v>3</v>
      </c>
      <c r="M73" s="324"/>
      <c r="N73" s="325"/>
      <c r="O73" s="366">
        <v>6</v>
      </c>
      <c r="P73" s="326"/>
      <c r="Q73" s="279"/>
      <c r="R73" s="279">
        <v>5</v>
      </c>
      <c r="S73" s="279"/>
      <c r="T73" s="280"/>
      <c r="U73" s="279">
        <v>5</v>
      </c>
      <c r="V73" s="281"/>
      <c r="W73" s="301"/>
      <c r="X73" s="301">
        <v>3</v>
      </c>
      <c r="Y73" s="301"/>
      <c r="Z73" s="302"/>
      <c r="AA73" s="301">
        <v>1</v>
      </c>
      <c r="AB73" s="303"/>
      <c r="AC73" s="266"/>
      <c r="AD73" s="266">
        <f t="shared" si="3"/>
        <v>32</v>
      </c>
      <c r="AE73" s="266"/>
      <c r="AF73" s="267"/>
      <c r="AG73" s="367">
        <f t="shared" si="4"/>
        <v>31</v>
      </c>
      <c r="AH73" s="268"/>
      <c r="AI73" s="368">
        <f t="shared" si="5"/>
        <v>63</v>
      </c>
    </row>
    <row r="74" spans="2:35" ht="12.75">
      <c r="B74" s="235"/>
      <c r="C74" s="313" t="s">
        <v>517</v>
      </c>
      <c r="D74" s="250">
        <v>10</v>
      </c>
      <c r="E74" s="339"/>
      <c r="F74" s="347">
        <v>27</v>
      </c>
      <c r="G74" s="339"/>
      <c r="H74" s="338"/>
      <c r="I74" s="339">
        <v>5</v>
      </c>
      <c r="J74" s="340"/>
      <c r="K74" s="327"/>
      <c r="L74" s="327">
        <v>2</v>
      </c>
      <c r="M74" s="327"/>
      <c r="N74" s="260"/>
      <c r="O74" s="261">
        <v>0</v>
      </c>
      <c r="P74" s="262"/>
      <c r="Q74" s="282"/>
      <c r="R74" s="282">
        <v>4</v>
      </c>
      <c r="S74" s="282"/>
      <c r="T74" s="283"/>
      <c r="U74" s="282">
        <v>1</v>
      </c>
      <c r="V74" s="284"/>
      <c r="W74" s="304"/>
      <c r="X74" s="304">
        <v>3</v>
      </c>
      <c r="Y74" s="304"/>
      <c r="Z74" s="260"/>
      <c r="AA74" s="261">
        <v>0</v>
      </c>
      <c r="AB74" s="262"/>
      <c r="AC74" s="229"/>
      <c r="AD74" s="258">
        <f t="shared" si="3"/>
        <v>36</v>
      </c>
      <c r="AE74" s="229"/>
      <c r="AF74" s="228"/>
      <c r="AG74" s="229">
        <f t="shared" si="4"/>
        <v>6</v>
      </c>
      <c r="AH74" s="230"/>
      <c r="AI74" s="354">
        <f t="shared" si="5"/>
        <v>42</v>
      </c>
    </row>
    <row r="75" spans="2:35" ht="12.75">
      <c r="B75" s="264"/>
      <c r="C75" s="314" t="s">
        <v>521</v>
      </c>
      <c r="D75" s="361">
        <v>9</v>
      </c>
      <c r="E75" s="341"/>
      <c r="F75" s="341">
        <v>7</v>
      </c>
      <c r="G75" s="341"/>
      <c r="H75" s="342"/>
      <c r="I75" s="362">
        <v>14</v>
      </c>
      <c r="J75" s="343"/>
      <c r="K75" s="324"/>
      <c r="L75" s="324">
        <v>2</v>
      </c>
      <c r="M75" s="324"/>
      <c r="N75" s="325"/>
      <c r="O75" s="324">
        <v>3</v>
      </c>
      <c r="P75" s="326"/>
      <c r="Q75" s="279"/>
      <c r="R75" s="363">
        <v>7</v>
      </c>
      <c r="S75" s="279"/>
      <c r="T75" s="280"/>
      <c r="U75" s="279">
        <v>4</v>
      </c>
      <c r="V75" s="281"/>
      <c r="W75" s="301"/>
      <c r="X75" s="301">
        <v>3</v>
      </c>
      <c r="Y75" s="301"/>
      <c r="Z75" s="302"/>
      <c r="AA75" s="364">
        <v>5</v>
      </c>
      <c r="AB75" s="303"/>
      <c r="AC75" s="266"/>
      <c r="AD75" s="266">
        <f t="shared" si="3"/>
        <v>19</v>
      </c>
      <c r="AE75" s="266"/>
      <c r="AF75" s="267"/>
      <c r="AG75" s="266">
        <f t="shared" si="4"/>
        <v>26</v>
      </c>
      <c r="AH75" s="268"/>
      <c r="AI75" s="355">
        <f t="shared" si="5"/>
        <v>45</v>
      </c>
    </row>
    <row r="76" spans="2:35" ht="12.75">
      <c r="B76" s="235"/>
      <c r="C76" s="313" t="s">
        <v>518</v>
      </c>
      <c r="D76" s="250">
        <v>9</v>
      </c>
      <c r="E76" s="339"/>
      <c r="F76" s="339">
        <v>13</v>
      </c>
      <c r="G76" s="339"/>
      <c r="H76" s="338"/>
      <c r="I76" s="339">
        <v>9</v>
      </c>
      <c r="J76" s="340"/>
      <c r="K76" s="327"/>
      <c r="L76" s="327">
        <v>3</v>
      </c>
      <c r="M76" s="327"/>
      <c r="N76" s="328"/>
      <c r="O76" s="327">
        <v>4</v>
      </c>
      <c r="P76" s="329"/>
      <c r="Q76" s="282"/>
      <c r="R76" s="282">
        <v>4</v>
      </c>
      <c r="S76" s="282"/>
      <c r="T76" s="283"/>
      <c r="U76" s="282">
        <v>4</v>
      </c>
      <c r="V76" s="284"/>
      <c r="W76" s="304"/>
      <c r="X76" s="307">
        <v>4</v>
      </c>
      <c r="Y76" s="304"/>
      <c r="Z76" s="260"/>
      <c r="AA76" s="261">
        <v>0</v>
      </c>
      <c r="AB76" s="262"/>
      <c r="AC76" s="229"/>
      <c r="AD76" s="229">
        <f t="shared" si="3"/>
        <v>24</v>
      </c>
      <c r="AE76" s="229"/>
      <c r="AF76" s="228"/>
      <c r="AG76" s="229">
        <f t="shared" si="4"/>
        <v>17</v>
      </c>
      <c r="AH76" s="230"/>
      <c r="AI76" s="354">
        <f t="shared" si="5"/>
        <v>41</v>
      </c>
    </row>
    <row r="77" spans="2:35" ht="12.75">
      <c r="B77" s="264"/>
      <c r="C77" s="314" t="s">
        <v>522</v>
      </c>
      <c r="D77" s="361">
        <v>8</v>
      </c>
      <c r="E77" s="341"/>
      <c r="F77" s="341">
        <v>14</v>
      </c>
      <c r="G77" s="341"/>
      <c r="H77" s="342"/>
      <c r="I77" s="341">
        <v>11</v>
      </c>
      <c r="J77" s="343"/>
      <c r="K77" s="324"/>
      <c r="L77" s="366">
        <v>8</v>
      </c>
      <c r="M77" s="324"/>
      <c r="N77" s="325"/>
      <c r="O77" s="324">
        <v>4</v>
      </c>
      <c r="P77" s="326"/>
      <c r="Q77" s="279"/>
      <c r="R77" s="279">
        <v>6</v>
      </c>
      <c r="S77" s="279"/>
      <c r="T77" s="280"/>
      <c r="U77" s="363">
        <v>6</v>
      </c>
      <c r="V77" s="281"/>
      <c r="W77" s="301"/>
      <c r="X77" s="301">
        <v>2</v>
      </c>
      <c r="Y77" s="301"/>
      <c r="Z77" s="302"/>
      <c r="AA77" s="301">
        <v>1</v>
      </c>
      <c r="AB77" s="303"/>
      <c r="AC77" s="266"/>
      <c r="AD77" s="266">
        <f t="shared" si="3"/>
        <v>30</v>
      </c>
      <c r="AE77" s="266"/>
      <c r="AF77" s="267"/>
      <c r="AG77" s="266">
        <f t="shared" si="4"/>
        <v>22</v>
      </c>
      <c r="AH77" s="268"/>
      <c r="AI77" s="355">
        <f t="shared" si="5"/>
        <v>52</v>
      </c>
    </row>
    <row r="78" spans="2:35" ht="13.5" thickBot="1">
      <c r="B78" s="255"/>
      <c r="C78" s="360" t="s">
        <v>520</v>
      </c>
      <c r="D78" s="249">
        <v>3</v>
      </c>
      <c r="E78" s="489"/>
      <c r="F78" s="489">
        <v>0</v>
      </c>
      <c r="G78" s="489"/>
      <c r="H78" s="349"/>
      <c r="I78" s="348">
        <v>6</v>
      </c>
      <c r="J78" s="350"/>
      <c r="K78" s="489"/>
      <c r="L78" s="489">
        <v>0</v>
      </c>
      <c r="M78" s="489"/>
      <c r="N78" s="331"/>
      <c r="O78" s="330">
        <v>2</v>
      </c>
      <c r="P78" s="332"/>
      <c r="Q78" s="489"/>
      <c r="R78" s="489">
        <v>0</v>
      </c>
      <c r="S78" s="489"/>
      <c r="T78" s="286"/>
      <c r="U78" s="285">
        <v>2</v>
      </c>
      <c r="V78" s="287"/>
      <c r="W78" s="308"/>
      <c r="X78" s="308">
        <v>1</v>
      </c>
      <c r="Y78" s="308"/>
      <c r="Z78" s="309"/>
      <c r="AA78" s="308">
        <v>2</v>
      </c>
      <c r="AB78" s="310"/>
      <c r="AC78" s="242"/>
      <c r="AD78" s="242">
        <f t="shared" si="3"/>
        <v>1</v>
      </c>
      <c r="AE78" s="242"/>
      <c r="AF78" s="241"/>
      <c r="AG78" s="242">
        <f t="shared" si="4"/>
        <v>12</v>
      </c>
      <c r="AH78" s="243"/>
      <c r="AI78" s="358">
        <f t="shared" si="5"/>
        <v>13</v>
      </c>
    </row>
  </sheetData>
  <printOptions/>
  <pageMargins left="0.16" right="0.75" top="0.2" bottom="0.2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</dc:creator>
  <cp:keywords/>
  <dc:description/>
  <cp:lastModifiedBy>Damijan Klopcic</cp:lastModifiedBy>
  <cp:lastPrinted>2007-04-18T11:37:20Z</cp:lastPrinted>
  <dcterms:created xsi:type="dcterms:W3CDTF">2007-04-18T06:43:04Z</dcterms:created>
  <dcterms:modified xsi:type="dcterms:W3CDTF">2007-04-19T06:17:26Z</dcterms:modified>
  <cp:category/>
  <cp:version/>
  <cp:contentType/>
  <cp:contentStatus/>
</cp:coreProperties>
</file>